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W:\dha\NANCY\PROCEDURES\2025\PROCEDURES TRANSVERSALES\25B03 - Quincaillerie - BR\1- Phase Préparatoire\VALIDATION FRANCK\"/>
    </mc:Choice>
  </mc:AlternateContent>
  <xr:revisionPtr revIDLastSave="0" documentId="13_ncr:1_{37F0EA0F-5B9F-438B-B029-96D35F95A742}" xr6:coauthVersionLast="36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25B03 - BPU LOT 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87" i="1" l="1"/>
  <c r="L180" i="1"/>
  <c r="L181" i="1"/>
  <c r="L182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P24" i="1"/>
  <c r="J160" i="1" l="1"/>
  <c r="J161" i="1"/>
  <c r="J162" i="1"/>
  <c r="J163" i="1"/>
  <c r="Q163" i="1" s="1"/>
  <c r="J164" i="1"/>
  <c r="J165" i="1"/>
  <c r="J166" i="1"/>
  <c r="J167" i="1"/>
  <c r="Q167" i="1" s="1"/>
  <c r="J168" i="1"/>
  <c r="J169" i="1"/>
  <c r="J170" i="1"/>
  <c r="P160" i="1"/>
  <c r="P161" i="1"/>
  <c r="Q161" i="1" s="1"/>
  <c r="P162" i="1"/>
  <c r="P163" i="1"/>
  <c r="P164" i="1"/>
  <c r="P165" i="1"/>
  <c r="P166" i="1"/>
  <c r="P167" i="1"/>
  <c r="P168" i="1"/>
  <c r="P169" i="1"/>
  <c r="P170" i="1"/>
  <c r="J171" i="1"/>
  <c r="J172" i="1"/>
  <c r="J173" i="1"/>
  <c r="J174" i="1"/>
  <c r="J175" i="1"/>
  <c r="J176" i="1"/>
  <c r="J177" i="1"/>
  <c r="J178" i="1"/>
  <c r="J179" i="1"/>
  <c r="J180" i="1"/>
  <c r="J181" i="1"/>
  <c r="P171" i="1"/>
  <c r="P172" i="1"/>
  <c r="P173" i="1"/>
  <c r="P174" i="1"/>
  <c r="P175" i="1"/>
  <c r="P176" i="1"/>
  <c r="P177" i="1"/>
  <c r="P178" i="1"/>
  <c r="P179" i="1"/>
  <c r="P180" i="1"/>
  <c r="P181" i="1"/>
  <c r="J159" i="1"/>
  <c r="J182" i="1"/>
  <c r="P159" i="1"/>
  <c r="P182" i="1"/>
  <c r="Q162" i="1" l="1"/>
  <c r="Q169" i="1"/>
  <c r="Q168" i="1"/>
  <c r="Q164" i="1"/>
  <c r="Q160" i="1"/>
  <c r="Q170" i="1"/>
  <c r="Q159" i="1"/>
  <c r="Q180" i="1"/>
  <c r="Q176" i="1"/>
  <c r="Q172" i="1"/>
  <c r="Q166" i="1"/>
  <c r="Q165" i="1"/>
  <c r="Q181" i="1"/>
  <c r="Q177" i="1"/>
  <c r="Q173" i="1"/>
  <c r="Q175" i="1"/>
  <c r="Q179" i="1"/>
  <c r="Q171" i="1"/>
  <c r="Q182" i="1"/>
  <c r="Q178" i="1"/>
  <c r="Q174" i="1"/>
  <c r="J22" i="1" l="1"/>
  <c r="J23" i="1"/>
  <c r="J24" i="1"/>
  <c r="Q24" i="1" s="1"/>
  <c r="J25" i="1"/>
  <c r="Q25" i="1" s="1"/>
  <c r="J26" i="1"/>
  <c r="J27" i="1"/>
  <c r="J28" i="1"/>
  <c r="J29" i="1"/>
  <c r="Q29" i="1" s="1"/>
  <c r="J30" i="1"/>
  <c r="J31" i="1"/>
  <c r="J32" i="1"/>
  <c r="J33" i="1"/>
  <c r="Q33" i="1" s="1"/>
  <c r="J34" i="1"/>
  <c r="J35" i="1"/>
  <c r="J36" i="1"/>
  <c r="J37" i="1"/>
  <c r="Q37" i="1" s="1"/>
  <c r="J38" i="1"/>
  <c r="J39" i="1"/>
  <c r="J40" i="1"/>
  <c r="J41" i="1"/>
  <c r="Q41" i="1" s="1"/>
  <c r="J42" i="1"/>
  <c r="J43" i="1"/>
  <c r="P22" i="1"/>
  <c r="Q22" i="1" s="1"/>
  <c r="P23" i="1"/>
  <c r="Q23" i="1" s="1"/>
  <c r="P25" i="1"/>
  <c r="P26" i="1"/>
  <c r="Q26" i="1" s="1"/>
  <c r="P27" i="1"/>
  <c r="Q27" i="1" s="1"/>
  <c r="P28" i="1"/>
  <c r="P29" i="1"/>
  <c r="P30" i="1"/>
  <c r="Q30" i="1" s="1"/>
  <c r="P31" i="1"/>
  <c r="Q31" i="1" s="1"/>
  <c r="P32" i="1"/>
  <c r="P33" i="1"/>
  <c r="P34" i="1"/>
  <c r="Q34" i="1" s="1"/>
  <c r="P35" i="1"/>
  <c r="Q35" i="1" s="1"/>
  <c r="P36" i="1"/>
  <c r="P37" i="1"/>
  <c r="P38" i="1"/>
  <c r="Q38" i="1" s="1"/>
  <c r="P39" i="1"/>
  <c r="Q39" i="1" s="1"/>
  <c r="P40" i="1"/>
  <c r="P41" i="1"/>
  <c r="P42" i="1"/>
  <c r="Q42" i="1" s="1"/>
  <c r="P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J20" i="1"/>
  <c r="J21" i="1"/>
  <c r="J110" i="1"/>
  <c r="J111" i="1"/>
  <c r="J112" i="1"/>
  <c r="J113" i="1"/>
  <c r="J114" i="1"/>
  <c r="J115" i="1"/>
  <c r="J116" i="1"/>
  <c r="J117" i="1"/>
  <c r="J118" i="1"/>
  <c r="J119" i="1"/>
  <c r="P20" i="1"/>
  <c r="P21" i="1"/>
  <c r="P110" i="1"/>
  <c r="P111" i="1"/>
  <c r="P112" i="1"/>
  <c r="P113" i="1"/>
  <c r="P114" i="1"/>
  <c r="P115" i="1"/>
  <c r="P116" i="1"/>
  <c r="Q116" i="1" s="1"/>
  <c r="P117" i="1"/>
  <c r="P118" i="1"/>
  <c r="P119" i="1"/>
  <c r="Q119" i="1" s="1"/>
  <c r="Q20" i="1"/>
  <c r="Q21" i="1"/>
  <c r="Q110" i="1"/>
  <c r="Q111" i="1"/>
  <c r="Q112" i="1"/>
  <c r="Q113" i="1"/>
  <c r="Q114" i="1"/>
  <c r="Q117" i="1"/>
  <c r="Q118" i="1"/>
  <c r="J120" i="1"/>
  <c r="J121" i="1"/>
  <c r="J122" i="1"/>
  <c r="J123" i="1"/>
  <c r="P120" i="1"/>
  <c r="P121" i="1"/>
  <c r="P122" i="1"/>
  <c r="P123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P129" i="1"/>
  <c r="P130" i="1"/>
  <c r="P131" i="1"/>
  <c r="P132" i="1"/>
  <c r="Q132" i="1" s="1"/>
  <c r="P133" i="1"/>
  <c r="Q133" i="1" s="1"/>
  <c r="P134" i="1"/>
  <c r="Q134" i="1" s="1"/>
  <c r="P135" i="1"/>
  <c r="P136" i="1"/>
  <c r="Q136" i="1" s="1"/>
  <c r="P137" i="1"/>
  <c r="Q137" i="1" s="1"/>
  <c r="P138" i="1"/>
  <c r="Q138" i="1" s="1"/>
  <c r="P139" i="1"/>
  <c r="Q139" i="1" s="1"/>
  <c r="P140" i="1"/>
  <c r="Q140" i="1" s="1"/>
  <c r="P141" i="1"/>
  <c r="Q141" i="1" s="1"/>
  <c r="P142" i="1"/>
  <c r="Q142" i="1" s="1"/>
  <c r="P143" i="1"/>
  <c r="Q143" i="1" s="1"/>
  <c r="P144" i="1"/>
  <c r="Q129" i="1"/>
  <c r="Q130" i="1"/>
  <c r="Q135" i="1"/>
  <c r="J145" i="1"/>
  <c r="J146" i="1"/>
  <c r="J147" i="1"/>
  <c r="J148" i="1"/>
  <c r="J149" i="1"/>
  <c r="J150" i="1"/>
  <c r="J151" i="1"/>
  <c r="J152" i="1"/>
  <c r="J153" i="1"/>
  <c r="P145" i="1"/>
  <c r="P146" i="1"/>
  <c r="P147" i="1"/>
  <c r="P148" i="1"/>
  <c r="P149" i="1"/>
  <c r="P150" i="1"/>
  <c r="P151" i="1"/>
  <c r="P152" i="1"/>
  <c r="P153" i="1"/>
  <c r="Q43" i="1" l="1"/>
  <c r="Q40" i="1"/>
  <c r="Q60" i="1"/>
  <c r="Q62" i="1"/>
  <c r="Q115" i="1"/>
  <c r="Q36" i="1"/>
  <c r="Q32" i="1"/>
  <c r="Q28" i="1"/>
  <c r="Q96" i="1"/>
  <c r="Q88" i="1"/>
  <c r="Q66" i="1"/>
  <c r="Q84" i="1"/>
  <c r="Q80" i="1"/>
  <c r="Q76" i="1"/>
  <c r="Q72" i="1"/>
  <c r="Q68" i="1"/>
  <c r="Q107" i="1"/>
  <c r="Q103" i="1"/>
  <c r="Q99" i="1"/>
  <c r="Q95" i="1"/>
  <c r="Q91" i="1"/>
  <c r="Q51" i="1"/>
  <c r="Q108" i="1"/>
  <c r="Q104" i="1"/>
  <c r="Q100" i="1"/>
  <c r="Q92" i="1"/>
  <c r="Q52" i="1"/>
  <c r="Q44" i="1"/>
  <c r="Q58" i="1"/>
  <c r="Q54" i="1"/>
  <c r="Q50" i="1"/>
  <c r="Q46" i="1"/>
  <c r="Q86" i="1"/>
  <c r="Q78" i="1"/>
  <c r="Q74" i="1"/>
  <c r="Q70" i="1"/>
  <c r="Q64" i="1"/>
  <c r="Q56" i="1"/>
  <c r="Q48" i="1"/>
  <c r="Q102" i="1"/>
  <c r="Q98" i="1"/>
  <c r="Q94" i="1"/>
  <c r="Q90" i="1"/>
  <c r="Q82" i="1"/>
  <c r="Q106" i="1"/>
  <c r="Q85" i="1"/>
  <c r="Q81" i="1"/>
  <c r="Q77" i="1"/>
  <c r="Q73" i="1"/>
  <c r="Q69" i="1"/>
  <c r="Q63" i="1"/>
  <c r="Q59" i="1"/>
  <c r="Q55" i="1"/>
  <c r="Q47" i="1"/>
  <c r="Q65" i="1"/>
  <c r="Q61" i="1"/>
  <c r="Q57" i="1"/>
  <c r="Q53" i="1"/>
  <c r="Q49" i="1"/>
  <c r="Q45" i="1"/>
  <c r="Q87" i="1"/>
  <c r="Q83" i="1"/>
  <c r="Q79" i="1"/>
  <c r="Q75" i="1"/>
  <c r="Q71" i="1"/>
  <c r="Q67" i="1"/>
  <c r="Q120" i="1"/>
  <c r="Q109" i="1"/>
  <c r="Q105" i="1"/>
  <c r="Q101" i="1"/>
  <c r="Q97" i="1"/>
  <c r="Q93" i="1"/>
  <c r="Q89" i="1"/>
  <c r="Q151" i="1"/>
  <c r="Q147" i="1"/>
  <c r="Q121" i="1"/>
  <c r="Q123" i="1"/>
  <c r="Q122" i="1"/>
  <c r="Q146" i="1"/>
  <c r="Q149" i="1"/>
  <c r="Q131" i="1"/>
  <c r="Q153" i="1"/>
  <c r="Q145" i="1"/>
  <c r="Q144" i="1"/>
  <c r="Q150" i="1"/>
  <c r="Q152" i="1"/>
  <c r="Q148" i="1"/>
  <c r="P19" i="1"/>
  <c r="J19" i="1"/>
  <c r="P158" i="1"/>
  <c r="J158" i="1"/>
  <c r="P128" i="1"/>
  <c r="J128" i="1"/>
  <c r="Q158" i="1" l="1"/>
  <c r="Q128" i="1"/>
  <c r="J17" i="1"/>
  <c r="P17" i="1"/>
  <c r="P18" i="1"/>
  <c r="J18" i="1"/>
  <c r="Q19" i="1" l="1"/>
  <c r="Q18" i="1"/>
  <c r="Q17" i="1"/>
</calcChain>
</file>

<file path=xl/sharedStrings.xml><?xml version="1.0" encoding="utf-8"?>
<sst xmlns="http://schemas.openxmlformats.org/spreadsheetml/2006/main" count="690" uniqueCount="351">
  <si>
    <t>De type ou équivalent</t>
  </si>
  <si>
    <t>Unité de mesure</t>
  </si>
  <si>
    <t>Conditionnement préféré par l'université, exprimé en unité de mesure</t>
  </si>
  <si>
    <t xml:space="preserve">Quantité annuelle indicative (non contractuelle), exprimée en unité de conditionnement </t>
  </si>
  <si>
    <t>Quantité annuelle indicative (non contractuelle), exprimée en unité de mesure</t>
  </si>
  <si>
    <t>Référence candidat</t>
  </si>
  <si>
    <t>Conditionnement proposé par le candidat, exprimé en unité de mesure</t>
  </si>
  <si>
    <t>Montant annuel estimatif (Prix TTC de l'unité de mesure x Quantité annuelle indicative exprimée en unité de mesure)</t>
  </si>
  <si>
    <t>Prix HT 
du conditionnement</t>
  </si>
  <si>
    <t>Prix TTC 
du conditionnement</t>
  </si>
  <si>
    <t>Prix TTC 
de l'unité de mesure</t>
  </si>
  <si>
    <t>PROPOSITION DU CANDIDAT</t>
  </si>
  <si>
    <t>DÉTAIL QUANTITATIF ESTIMATIF</t>
  </si>
  <si>
    <t>PRÉSENTATION DU PRODUIT PAR L'UNIVERSITÉ DE LORRAINE</t>
  </si>
  <si>
    <t>EXEMPLES</t>
  </si>
  <si>
    <t>Produit A</t>
  </si>
  <si>
    <t>Produit B</t>
  </si>
  <si>
    <t>XXX 012345-67</t>
  </si>
  <si>
    <t>XXX 012345-89</t>
  </si>
  <si>
    <t>YYY</t>
  </si>
  <si>
    <t>Nom du candidat</t>
  </si>
  <si>
    <t>MONTANT TOTAL TTC</t>
  </si>
  <si>
    <t>PORTANT SUR L’ACQUISITION DE MATÉRIAUX, FOURNITURES ET CONSOMMABLES POUR L’ENTRETIEN 
DES BÂTIMENTS DE L’UNIVERSITÉ DE LORRAINE (OUTILLAGES, QUINCAILLERIE ET FOURNITURES DE TRAVAUX)</t>
  </si>
  <si>
    <t>Référence UL</t>
  </si>
  <si>
    <t>Unité</t>
  </si>
  <si>
    <t>Litre</t>
  </si>
  <si>
    <t xml:space="preserve">Le soumissionnaire doit impérativement compléter TOUS les champs figurant en jaune dans le présent document.
Les éléments du bordereau des prix unitaires (références, conditionnements et prix) ont valeur contractuelle. A contrario, les colonnes du détail quantitatif estimatif n'ont pas valeur contractuelle. </t>
  </si>
  <si>
    <t>XXX</t>
  </si>
  <si>
    <t>Annexe n° 1/3 à l'acte d'engagement - Bordereau des prix unitaires (BPU)</t>
  </si>
  <si>
    <t>LOT N° 3 - Quincaillerie et serrurerie</t>
  </si>
  <si>
    <r>
      <t xml:space="preserve">Pourcentage de remise accordé par le soumissionnaire pour les autres fournitures non-prévues au sein du présent BPU faisant partie de la famille suivante : </t>
    </r>
    <r>
      <rPr>
        <b/>
        <sz val="11"/>
        <color theme="1"/>
        <rFont val="Arial"/>
        <family val="2"/>
      </rPr>
      <t>VISSERIE ET PETITES QUINCAILLERIE</t>
    </r>
  </si>
  <si>
    <r>
      <t xml:space="preserve">Pourcentage de remise accordé par le soumissionnaire pour les autres fournitures non-prévues au sein du présent BPU faisant partie de la famille suivante : </t>
    </r>
    <r>
      <rPr>
        <b/>
        <sz val="11"/>
        <color theme="1"/>
        <rFont val="Arial"/>
        <family val="2"/>
      </rPr>
      <t>SERRURERIE ET ACCESSOIRES</t>
    </r>
  </si>
  <si>
    <r>
      <t xml:space="preserve">Pourcentage de remise accordé par le soumissionnaire pour les autres fournitures non-prévues au sein du présent BPU faisant partie de la famille suivante : </t>
    </r>
    <r>
      <rPr>
        <b/>
        <sz val="11"/>
        <color theme="1"/>
        <rFont val="Arial"/>
        <family val="2"/>
      </rPr>
      <t>ACCESSOIRES DE CONSTRUCTION</t>
    </r>
  </si>
  <si>
    <t>Désignation</t>
  </si>
  <si>
    <t>Cylindre européen finition laiton nickelé 3 clés haute sureté - 30x10mm</t>
  </si>
  <si>
    <t>Cylindre européen finition laiton nickelé 3 clés haute sureté - 30x30mm</t>
  </si>
  <si>
    <t>Cylindre européen finition laiton nickelé 3 clés haute sureté - 30x40mm</t>
  </si>
  <si>
    <t>Cylindre double à boutons finition laiton nickelé 3 clés haute sureté - 30x30mm</t>
  </si>
  <si>
    <t>Cylindre double à boutons finition laiton nickelé 3 clés haute sureté - 30x40mm</t>
  </si>
  <si>
    <t xml:space="preserve">Serrure anti-panique a pêne latéral pour bois/métal </t>
  </si>
  <si>
    <t xml:space="preserve">Serrure anti-panique a pêne haut et bas pour bois/métal </t>
  </si>
  <si>
    <t>Module extérieur anti-panique débrayable pour cylindre</t>
  </si>
  <si>
    <t>Rive-bloc à bec de cane</t>
  </si>
  <si>
    <t>Rive-bloc à trou de clé</t>
  </si>
  <si>
    <t>Bec de cane à condamnation</t>
  </si>
  <si>
    <t>Sangle de volets roulants</t>
  </si>
  <si>
    <t>Poignée de manivelle blanche pour volet roulant dimaètre 12mm</t>
  </si>
  <si>
    <t>Enrouleur blanc orientable sous carter pour volet roulant</t>
  </si>
  <si>
    <t>Crénome de porte type pompier avec poignée rotative et serrure réversible (avec tringles alu, gaches inox et coulisseaux)</t>
  </si>
  <si>
    <t>Butoir de sol à visser diamètre 40mm - Aluminium</t>
  </si>
  <si>
    <t>Butoir de sol à visser diamètre 40mm - Caoutchouc</t>
  </si>
  <si>
    <t>Butoir de sol à visser diamètre 40mm - Laiton poli</t>
  </si>
  <si>
    <t>Ferme-porte à bras compas (force 2-4) pour porte jusqu'à 100kg</t>
  </si>
  <si>
    <t>Serrure à larder 1 point - Entraxe 70mm, Trou de cyclindre d'axe 40mm</t>
  </si>
  <si>
    <t>Ensemble de porte alu à bec de cane pour cylindre européen - Carré de 8mm</t>
  </si>
  <si>
    <t>Ensemble palière de sécurité alu pour cylindre européen - Carré de 8mm avec rosace</t>
  </si>
  <si>
    <t>Béquille double sur rosette alu pour porte standard</t>
  </si>
  <si>
    <t>Paire de rosace alu pour porte standard, trou de cylindre</t>
  </si>
  <si>
    <t>Fiche réglable (tridirectionnel) à visser pour porte en bois, 4 broches brichromatées - Diamètre 14mm</t>
  </si>
  <si>
    <t>Paumelle acier pour porte en bois 110x55mm</t>
  </si>
  <si>
    <t>N/C</t>
  </si>
  <si>
    <t>Chevilles à expansion en zingué bichromaté - M6x45mm</t>
  </si>
  <si>
    <t>Chevilles à expansion en zingué bichromaté - M8x50mm</t>
  </si>
  <si>
    <t>Chevilles metallique pour parois creuse avec vis en acier zingué - M4x33mm</t>
  </si>
  <si>
    <t>Chevilles metallique pour parois creuse avec vis en acier zingué - M5x36mm</t>
  </si>
  <si>
    <t>Chevilles metallique pour parois creuse avec vis en acier zingué - M6x75mm</t>
  </si>
  <si>
    <t xml:space="preserve">Chevilles nylon avec colerette resistance thermique -40° à +100° - 5x25mm </t>
  </si>
  <si>
    <t>Chevilles nylon avec colerette resistance thermique -40° à +100° - 6x30mm</t>
  </si>
  <si>
    <t>Chevilles nylon avec colerette resistance thermique -40° à +100° - 8x40mm</t>
  </si>
  <si>
    <t>Vis à bois en acier zingué à tête fraisée filetage total empreinte - PZ3x20mm</t>
  </si>
  <si>
    <t>Vis à bois en acier zingué à tête fraisée filetage total empreinte - PZ3x30mm</t>
  </si>
  <si>
    <t>Vis à bois en acier zingué à tête fraisée filetage total empreinte - PZ3,5x20mm</t>
  </si>
  <si>
    <t>Vis à bois en acier zingué à tête fraisée filetage total empreinte - PZ3,5x30mm</t>
  </si>
  <si>
    <t>Vis à bois en acier zingué à tête fraisée filetage total empreinte - PZ4x40mm</t>
  </si>
  <si>
    <t>Vis à bois en acier zingué à tête fraisée filetage total empreinte - PZ4x50mm</t>
  </si>
  <si>
    <t>Vis à bois en acier zingué à tête fraisée filetage partiel empreinte - PZ5x70mm</t>
  </si>
  <si>
    <t>Vis à bois en acier zingué à tête fraisée filetage partiel empreinte - PZ5x90mm</t>
  </si>
  <si>
    <t>Vis à bois en acier zingué à tête fraisée filetage partiel empreinte - PZ5x100mm</t>
  </si>
  <si>
    <t>Vis à bois en acier zingué à tête cylindrique bombée filetage total empreinte - PZ3x20mm</t>
  </si>
  <si>
    <t>Vis à bois en acier zingué à tête cylindrique bombée filetage total empreinte - PZ3x30mm</t>
  </si>
  <si>
    <t>Vis à bois en acier zingué à tête cylindrique bombée filetage total empreinte - PZ3,5x20mm</t>
  </si>
  <si>
    <t>Vis à bois en acier zingué à tête cylindrique bombée filetage total empreinte - PZ3,5x30mm</t>
  </si>
  <si>
    <t>Vis à bois en acier zingué à tête cylindrique bombée filetage total empreinte - PZ4x40mm</t>
  </si>
  <si>
    <t>Vis à bois en acier zingué à tête cylindrique bombée filetage total empreinte - PZ4x50mm</t>
  </si>
  <si>
    <t>Vis à bois en acier zingué à tête cylindrique bombée filetage total empreinte - PZ5x70mm</t>
  </si>
  <si>
    <t>Vis à bois en acier zingué à tête cylindrique bombée filetage total empreinte - PZ6x70mm</t>
  </si>
  <si>
    <t>Vis à bois en acier zingué à tête cylindrique bombée filetage total empreinte - PZ6x80mm</t>
  </si>
  <si>
    <t>Vis tirefond à bois tête hexagonale acier zingué norme:DIN 571 - 6x40mm</t>
  </si>
  <si>
    <t>Vis tirefond à bois tête hexagonale acier zingué norme:DIN 572 - 6x50mm</t>
  </si>
  <si>
    <t>Vis tirefond à bois tête hexagonale acier zingué norme:DIN 573 - 8x60mm</t>
  </si>
  <si>
    <t>Vis tirefond à bois tête hexagonale acier zingué norme:DIN 574 - 8x70mm</t>
  </si>
  <si>
    <t>Vis tirefond à bois tête hexagonale acier zingué norme:DIN 575 - 10x80mm</t>
  </si>
  <si>
    <t>Vis tirefond à bois tête hexagonale acier zingué norme:DIN 576 - 10x90mm</t>
  </si>
  <si>
    <t>Vis tôle acier zingué norme:DIN 7982 empreinte PH tête fraisée - 2,9x19mm</t>
  </si>
  <si>
    <t>Vis tôle acier zingué norme:DIN 7982 empreinte PH tête fraisée - 3,5x25mm</t>
  </si>
  <si>
    <t>Vis tôle acier zingué norme:DIN 7982 empreinte PH tête fraisée - 3,9x32mm</t>
  </si>
  <si>
    <t>Vis tôle acier zingué norme:DIN 7982 empreinte PH tête fraisée - 4,2x38mm</t>
  </si>
  <si>
    <t>Vis tôle acier zingué norme:DIN 7982 empreinte PH tête fraisée - 4,8x50mm</t>
  </si>
  <si>
    <t>Vis tôle acier zingué autoperceuse norme:DIN 7504 empreinte PH tête fraisée - 2,9x19mm</t>
  </si>
  <si>
    <t>Vis tôle acier zingué autoperceuse norme:DIN 7504 empreinte PH tête fraisée - 3,5x25mm</t>
  </si>
  <si>
    <t>Vis tôle acier zingué autoperceuse norme:DIN 7504 empreinte PH tête fraisée - 3,9x32mm</t>
  </si>
  <si>
    <t>Vis tôle acier zingué autoperceuse norme:DIN 7504 empreinte PH tête fraisée - 4,2x38mm</t>
  </si>
  <si>
    <t>Vis tôle acier zingué autoperceuse norme:DIN 7504 empreinte PH tête fraisée - 4,8x50mm</t>
  </si>
  <si>
    <t>Vis métaux à tête hexagonale filtage totale AC ZI Classe 8.8 norme:ISO 4017 - M6x20mm</t>
  </si>
  <si>
    <t>Vis métaux à tête hexagonale filtage totale AC ZI Classe 8.8 norme:ISO 4017 - M6x30mm</t>
  </si>
  <si>
    <t>Vis métaux à tête hexagonale filtage totale AC ZI Classe 8.8 norme:ISO 4017 - M6x40mm</t>
  </si>
  <si>
    <t>Vis métaux à tête hexagonale filtage totale AC ZI Classe 8.8 norme:ISO 4017 - M8x40mm</t>
  </si>
  <si>
    <t>Vis métaux à tête hexagonale filtage totale AC ZI Classe 8.8 norme:ISO 4017 - M8x50mm</t>
  </si>
  <si>
    <t>Vis métaux à tête hexagonale filtage totale AC ZI Classe 8.8 norme:ISO 4017 - M8x60mm</t>
  </si>
  <si>
    <t>Vis métaux à tête hexagonale filtage totale AC ZI Classe 8.8 norme:ISO 4017 - M10x80mm</t>
  </si>
  <si>
    <t>Vis métaux à tête fraisée acier zingué norme:DIN 965 empreinte PH - 3x20mm</t>
  </si>
  <si>
    <t>Vis métaux à tête fraisée acier zingué norme:DIN 965 empreinte PH - 3x30mm</t>
  </si>
  <si>
    <t>Vis métaux à tête fraisée acier zingué norme:DIN 965 empreinte PH - 4x20mm</t>
  </si>
  <si>
    <t>Vis métaux à tête fraisée acier zingué norme:DIN 965 empreinte PH - 4x30mm</t>
  </si>
  <si>
    <t>Vis métaux à tête fraisée acier zingué norme:DIN 965 empreinte PH - 4x40mm</t>
  </si>
  <si>
    <t>Vis métaux à tête fraisée acier zingué norme:DIN 965 empreinte PH - 5x20mm</t>
  </si>
  <si>
    <t>Vis métaux à tête fraisée acier zingué norme:DIN 965 empreinte PH - 5x30mm</t>
  </si>
  <si>
    <t>Vis métaux à tête fraisée acier zingué norme:DIN 965 empreinte PH - 5x40mm</t>
  </si>
  <si>
    <t>Vis métaux à tête fraisée acier zingué norme:DIN 965 empreinte PH - 6x60mm</t>
  </si>
  <si>
    <t>Vis métaux à tête fraisée acier zingué norme:DIN 965 empreinte PH - 8x50mm</t>
  </si>
  <si>
    <t>Vis métaux à tête cylindrique bombée acier zingué norme:DIN 7985 empreinte PH - 3x20mm</t>
  </si>
  <si>
    <t>Vis métaux à tête cylindrique bombée acier zingué norme:DIN 7985 empreinte PH - 3x30mm</t>
  </si>
  <si>
    <t>Vis métaux à tête cylindrique bombée acier zingué norme:DIN 7985 empreinte PH - 4x20mm</t>
  </si>
  <si>
    <t>Vis métaux à tête cylindrique bombée acier zingué norme:DIN 7985 empreinte PH - 4x30mm</t>
  </si>
  <si>
    <t>Vis métaux à tête cylindrique bombée acier zingué norme:DIN 7985 empreinte PH - 4x40mm</t>
  </si>
  <si>
    <t>Vis métaux à tête cylindrique bombée acier zingué norme:DIN 7985 empreinte PH - 5x20mm</t>
  </si>
  <si>
    <t>Vis métaux à tête cylindrique bombée acier zingué norme:DIN 7985 empreinte PH - 5x30mm</t>
  </si>
  <si>
    <t>Vis métaux à tête cylindrique bombée acier zingué norme:DIN 7985 empreinte PH - 5x40mm</t>
  </si>
  <si>
    <t>Vis métaux à tête cylindrique bombée acier zingué norme:DIN 7985 empreinte PH - 6x60mm</t>
  </si>
  <si>
    <t>Vis métaux à tête cylindrique bombée acier zingué norme:DIN 7985 empreinte PH - 8x50mm</t>
  </si>
  <si>
    <t>Tiges filetées 1 mètre acier zingué classe 4,8 norme:DIN 975 - Diamètre 5mm</t>
  </si>
  <si>
    <t>Tiges filetées 1 mètre acier zingué classe 4,8 norme:DIN 975 - Diamètre 6mm</t>
  </si>
  <si>
    <t>Tiges filetées 1 mètre acier zingué classe 4,8 norme:DIN 975 - Diamètre 8mm</t>
  </si>
  <si>
    <t>Tiges filetées 1 mètre acier zingué classe 4,8 norme:DIN 975 - Diamètre 10mm</t>
  </si>
  <si>
    <t>Rivet aveugle tête ronde plate corps alu et tige en acier zingué norme:DIN 7337 - 4x16mm</t>
  </si>
  <si>
    <t>Rivet aveugle tête ronde plate corps alu et tige en acier zingué norme:DIN 7338 - 4,8X20mm</t>
  </si>
  <si>
    <t>Rivet aveugle tête ronde plate corps alu et tige en acier zingué norme:DIN 7339 - 4,8X30mm</t>
  </si>
  <si>
    <t>Rivet aveugle tête ronde plate corps alu et tige en acier zingué norme:DIN 7340 - 6x22mm</t>
  </si>
  <si>
    <t>Boulon tete ronde collet carrée en acier zingué classe 4,8 (norme vis:DIN 603, norme ecrou:DIN 555) - M5x40mm</t>
  </si>
  <si>
    <t>Boulon tete ronde collet carrée en acier zingué classe 4,8 (norme vis:DIN 603, norme ecrou:DIN 555) - M6x50mm</t>
  </si>
  <si>
    <t>Boulon tete ronde collet carrée en acier zingué classe 4,8 (norme vis:DIN 603, norme ecrou:DIN 555) - M8x60mm</t>
  </si>
  <si>
    <t>Boulon tete ronde collet carrée en acier zingué classe 4,8 (norme vis:DIN 603, norme ecrou:DIN 555) - M10x70mm</t>
  </si>
  <si>
    <t>Boulons poelier acier zingué classe 4,8 (norme vis:NF E 25.129, norme ecrou:NF E 25.401) - M4x40mm</t>
  </si>
  <si>
    <t>Boulons poelier acier zingué classe 4,8 (norme vis:NF E 25.129, norme ecrou:NF E 25.401) - M5x40mm</t>
  </si>
  <si>
    <t>Boulons poelier acier zingué classe 4,8 (norme vis:NF E 25.129, norme ecrou:NF E 25.401) - M5x50mm</t>
  </si>
  <si>
    <t>Boulons poelier acier zingué classe 4,8 (norme vis:NF E 25.129, norme ecrou:NF E 25.401) - M6x60mm</t>
  </si>
  <si>
    <t>Ecrou hexagonal acier zingué classe 8 DIN 934 - Diamètre 5mm</t>
  </si>
  <si>
    <t>Ecrou hexagonal acier zingué classe 8 DIN 934 - Diamètre 6mm</t>
  </si>
  <si>
    <t>Ecrou hexagonal acier zingué classe 8 DIN 934 - Diamètre 8mm</t>
  </si>
  <si>
    <t>Ecrou hexagonal acier zingué classe 8 DIN 934 - Diamètre 10mm</t>
  </si>
  <si>
    <t>Ecrou à oreilles acier zingué classe 4,6 - Diamètre 6mm</t>
  </si>
  <si>
    <t>Ecrou à oreilles acier zingué classe 4,6 - Diamètre 8mm</t>
  </si>
  <si>
    <t>Ecrou à oreilles acier zingué classe 4,6 - Diamètre 10mm</t>
  </si>
  <si>
    <t>Rondelle éventail denture extérieure acier zingué norme:DIN 6798 - Diamètre 6mm</t>
  </si>
  <si>
    <t>Rondelle éventail denture extérieure acier zingué norme:DIN 6798 - Diamètre 8mm</t>
  </si>
  <si>
    <t>Rondelle éventail denture extérieure acier zingué norme:DIN 6798 - Diamètre 10mm</t>
  </si>
  <si>
    <t>Rondelle laiton pour paumelles - Diamètre int. 6,5mm / Diamètre ext. 12,5mm</t>
  </si>
  <si>
    <t>Rondelle laiton pour paumelles - Diamètre int. 7mm / Diamètre ext. 14mm</t>
  </si>
  <si>
    <t>Rondelle plate chanfreiné acier zingué norme:DIN125 - Diamètre 4mm</t>
  </si>
  <si>
    <t>Rondelle plate chanfreiné acier zingué norme:DIN125 - Diamètre 5mm</t>
  </si>
  <si>
    <t>Rondelle plate chanfreiné acier zingué norme:DIN125 - Diamètre 6mm</t>
  </si>
  <si>
    <t>Rondelle plate chanfreiné acier zingué norme:DIN125 - Diamètre 8mm</t>
  </si>
  <si>
    <t>Rondelle plate large acier zingué norme:DIN 522 - Diamètre int. 4,3mm / Diamètre ext. 20mm</t>
  </si>
  <si>
    <t>Rondelle plate large acier zingué norme:DIN 522 - Diamètre int. 5,3mm / Diamètre ext. 30mm</t>
  </si>
  <si>
    <t>Rondelle plate large acier zingué norme:DIN 522 - Diamètre int. 6,5mm / Diamètre ext. 40mm</t>
  </si>
  <si>
    <t>Rondelle plate large acier zingué norme:DIN 522 - Diamètre int. 8,4mm / Diamètre ext. 40mm</t>
  </si>
  <si>
    <t>Charnière universelle acier - 40x25mm</t>
  </si>
  <si>
    <t>Charnière universelle acier - 40x120mm</t>
  </si>
  <si>
    <t>Charnière universelle acier - 50x30mm</t>
  </si>
  <si>
    <t>Charnière universelle acier - 70x40mm</t>
  </si>
  <si>
    <t>Charnière universelle acier - 80x45mm</t>
  </si>
  <si>
    <t>Charnière universelle acier - 80x80mm</t>
  </si>
  <si>
    <t>Charnière universelle acier - 100x50mm</t>
  </si>
  <si>
    <t>Charnière universelle acier - 100x100mm</t>
  </si>
  <si>
    <t>Tourillons longueur 40mm - Diamètre 6mm</t>
  </si>
  <si>
    <t>Tourillons longueur 40mm - Diamètre 8mm</t>
  </si>
  <si>
    <t>Tourillons longueur 40mm - Diamètre 10mm</t>
  </si>
  <si>
    <t>Equerre de chaise acier zingué - 40x40mm</t>
  </si>
  <si>
    <t>Equerre de chaise acier zingué - 50x50mm</t>
  </si>
  <si>
    <t>Equerre de chaise acier zingué - 60x60mm</t>
  </si>
  <si>
    <t>Equerre de chaise acier zingué - 80x80mm</t>
  </si>
  <si>
    <t>Equerre de chaise acier zingué - 100x100mm</t>
  </si>
  <si>
    <t>Equerre d'assemblage poli - 30x30mm</t>
  </si>
  <si>
    <t>Equerre d'assemblage poli - 40x40mm</t>
  </si>
  <si>
    <t>Equerre d'assemblage poli - 50x50mm</t>
  </si>
  <si>
    <t>Equerre d'assemblage plate acier zingué - 40x40mm</t>
  </si>
  <si>
    <t>Equerre d'assemblage plate acier zingué - 60x60mm</t>
  </si>
  <si>
    <t>Patte d'assemblage fer zingué - Longueur 80mm</t>
  </si>
  <si>
    <t>Patte d'assemblage fer zingué - Longueur 100mm</t>
  </si>
  <si>
    <t>Patte d'assemblage fer zingué - Longueur 120mm</t>
  </si>
  <si>
    <t>03-001</t>
  </si>
  <si>
    <t>03-002</t>
  </si>
  <si>
    <t>03-003</t>
  </si>
  <si>
    <t>03-004</t>
  </si>
  <si>
    <t>03-005</t>
  </si>
  <si>
    <t>03-006</t>
  </si>
  <si>
    <t>03-007</t>
  </si>
  <si>
    <t>03-008</t>
  </si>
  <si>
    <t>03-009</t>
  </si>
  <si>
    <t>03-010</t>
  </si>
  <si>
    <t>03-011</t>
  </si>
  <si>
    <t>03-012</t>
  </si>
  <si>
    <t>03-013</t>
  </si>
  <si>
    <t>03-014</t>
  </si>
  <si>
    <t>03-015</t>
  </si>
  <si>
    <t>03-016</t>
  </si>
  <si>
    <t>03-017</t>
  </si>
  <si>
    <t>03-018</t>
  </si>
  <si>
    <t>03-019</t>
  </si>
  <si>
    <t>03-020</t>
  </si>
  <si>
    <t>03-021</t>
  </si>
  <si>
    <t>03-022</t>
  </si>
  <si>
    <t>03-023</t>
  </si>
  <si>
    <t>03-024</t>
  </si>
  <si>
    <t>03-025</t>
  </si>
  <si>
    <t>03-026</t>
  </si>
  <si>
    <t>03-027</t>
  </si>
  <si>
    <t>03-028</t>
  </si>
  <si>
    <t>03-029</t>
  </si>
  <si>
    <t>03-030</t>
  </si>
  <si>
    <t>03-031</t>
  </si>
  <si>
    <t>03-032</t>
  </si>
  <si>
    <t>03-033</t>
  </si>
  <si>
    <t>03-034</t>
  </si>
  <si>
    <t>03-035</t>
  </si>
  <si>
    <t>03-036</t>
  </si>
  <si>
    <t>03-037</t>
  </si>
  <si>
    <t>03-038</t>
  </si>
  <si>
    <t>03-039</t>
  </si>
  <si>
    <t>03-040</t>
  </si>
  <si>
    <t>03-041</t>
  </si>
  <si>
    <t>03-042</t>
  </si>
  <si>
    <t>03-043</t>
  </si>
  <si>
    <t>03-044</t>
  </si>
  <si>
    <t>03-045</t>
  </si>
  <si>
    <t>03-046</t>
  </si>
  <si>
    <t>03-047</t>
  </si>
  <si>
    <t>03-048</t>
  </si>
  <si>
    <t>03-049</t>
  </si>
  <si>
    <t>03-050</t>
  </si>
  <si>
    <t>03-051</t>
  </si>
  <si>
    <t>03-052</t>
  </si>
  <si>
    <t>03-053</t>
  </si>
  <si>
    <t>03-054</t>
  </si>
  <si>
    <t>03-055</t>
  </si>
  <si>
    <t>03-056</t>
  </si>
  <si>
    <t>03-057</t>
  </si>
  <si>
    <t>03-058</t>
  </si>
  <si>
    <t>03-059</t>
  </si>
  <si>
    <t>03-060</t>
  </si>
  <si>
    <t>03-061</t>
  </si>
  <si>
    <t>03-062</t>
  </si>
  <si>
    <t>03-063</t>
  </si>
  <si>
    <t>03-064</t>
  </si>
  <si>
    <t>03-065</t>
  </si>
  <si>
    <t>03-066</t>
  </si>
  <si>
    <t>03-067</t>
  </si>
  <si>
    <t>03-068</t>
  </si>
  <si>
    <t>03-069</t>
  </si>
  <si>
    <t>03-070</t>
  </si>
  <si>
    <t>03-071</t>
  </si>
  <si>
    <t>03-072</t>
  </si>
  <si>
    <t>03-073</t>
  </si>
  <si>
    <t>03-074</t>
  </si>
  <si>
    <t>03-075</t>
  </si>
  <si>
    <t>03-076</t>
  </si>
  <si>
    <t>03-077</t>
  </si>
  <si>
    <t>03-078</t>
  </si>
  <si>
    <t>03-079</t>
  </si>
  <si>
    <t>03-080</t>
  </si>
  <si>
    <t>03-081</t>
  </si>
  <si>
    <t>03-082</t>
  </si>
  <si>
    <t>03-083</t>
  </si>
  <si>
    <t>03-084</t>
  </si>
  <si>
    <t>03-085</t>
  </si>
  <si>
    <t>03-086</t>
  </si>
  <si>
    <t>03-087</t>
  </si>
  <si>
    <t>03-088</t>
  </si>
  <si>
    <t>03-089</t>
  </si>
  <si>
    <t>03-090</t>
  </si>
  <si>
    <t>03-091</t>
  </si>
  <si>
    <t>03-092</t>
  </si>
  <si>
    <t>03-093</t>
  </si>
  <si>
    <t>03-094</t>
  </si>
  <si>
    <t>03-095</t>
  </si>
  <si>
    <t>03-096</t>
  </si>
  <si>
    <t>03-097</t>
  </si>
  <si>
    <t>03-098</t>
  </si>
  <si>
    <t>03-099</t>
  </si>
  <si>
    <t>03-100</t>
  </si>
  <si>
    <t>03-101</t>
  </si>
  <si>
    <t>03-102</t>
  </si>
  <si>
    <t>03-103</t>
  </si>
  <si>
    <t>03-104</t>
  </si>
  <si>
    <t>03-105</t>
  </si>
  <si>
    <t>03-106</t>
  </si>
  <si>
    <t>03-107</t>
  </si>
  <si>
    <t>03-108</t>
  </si>
  <si>
    <t>03-109</t>
  </si>
  <si>
    <t>03-110</t>
  </si>
  <si>
    <t>03-111</t>
  </si>
  <si>
    <t>03-112</t>
  </si>
  <si>
    <t>03-113</t>
  </si>
  <si>
    <t>03-114</t>
  </si>
  <si>
    <t>03-115</t>
  </si>
  <si>
    <t>03-116</t>
  </si>
  <si>
    <t>03-117</t>
  </si>
  <si>
    <t>03-118</t>
  </si>
  <si>
    <t>03-119</t>
  </si>
  <si>
    <t>03-120</t>
  </si>
  <si>
    <t>03-121</t>
  </si>
  <si>
    <t>03-122</t>
  </si>
  <si>
    <t>03-123</t>
  </si>
  <si>
    <t>03-124</t>
  </si>
  <si>
    <t>03-125</t>
  </si>
  <si>
    <t>03-126</t>
  </si>
  <si>
    <t>03-127</t>
  </si>
  <si>
    <t>03-128</t>
  </si>
  <si>
    <t>03-129</t>
  </si>
  <si>
    <t>03-130</t>
  </si>
  <si>
    <t>03-131</t>
  </si>
  <si>
    <t>03-132</t>
  </si>
  <si>
    <t>03-133</t>
  </si>
  <si>
    <t>03-134</t>
  </si>
  <si>
    <t>03-135</t>
  </si>
  <si>
    <t>03-136</t>
  </si>
  <si>
    <t>03-137</t>
  </si>
  <si>
    <t>03-138</t>
  </si>
  <si>
    <t>03-139</t>
  </si>
  <si>
    <t>03-140</t>
  </si>
  <si>
    <t>03-141</t>
  </si>
  <si>
    <t>03-142</t>
  </si>
  <si>
    <t>03-143</t>
  </si>
  <si>
    <t>03-144</t>
  </si>
  <si>
    <t>03-145</t>
  </si>
  <si>
    <t>03-146</t>
  </si>
  <si>
    <t>03-147</t>
  </si>
  <si>
    <t>03-148</t>
  </si>
  <si>
    <t>03-149</t>
  </si>
  <si>
    <t>03-150</t>
  </si>
  <si>
    <t>03-151</t>
  </si>
  <si>
    <t>03-152</t>
  </si>
  <si>
    <t>03-153</t>
  </si>
  <si>
    <t>03-154</t>
  </si>
  <si>
    <t>03-155</t>
  </si>
  <si>
    <t>03-156</t>
  </si>
  <si>
    <t>Charnière universelle acier - 60x35mm</t>
  </si>
  <si>
    <t>ACCORD-CADRE N°25B03</t>
  </si>
  <si>
    <t>Lorsqu'une marque et/ou une référence est indiquée en colonne F, celle-ci s'entend accompagnée des termes « ou équivalent » comme précisé en en-tête de colonne. 
De la même manière, les éventuelles marques et/ou références indiquées au sein des désignations de produits en colonne E ne visent qu'à informer les candidats sur les spécifications techniques minimales attendues mais ne constituent pas des limitations. 
Les candidats peuvent donc proposer des produits équivalents.</t>
  </si>
  <si>
    <t>Plage de conditionnements autorisés, exprimés en unité de mesure</t>
  </si>
  <si>
    <r>
      <t xml:space="preserve">Le soumisionnaire est libre de proposer des conditionnements différents de ceux préférés par l'Université. Toutefois, la tolérance est de 3 à la hausse comme à la baisse. 
</t>
    </r>
    <r>
      <rPr>
        <b/>
        <u/>
        <sz val="12"/>
        <color rgb="FFFF0000"/>
        <rFont val="Arial"/>
        <family val="2"/>
      </rPr>
      <t xml:space="preserve">C'est-à-dire que le conditionnement proposé par le soumissionnaire ne pourra être moins de trois fois inférieur ou plus de trois fois supérieur au conditionnement préféré par l'Université. </t>
    </r>
    <r>
      <rPr>
        <b/>
        <sz val="12"/>
        <color rgb="FFFF0000"/>
        <rFont val="Arial"/>
        <family val="2"/>
      </rPr>
      <t xml:space="preserve">
Ainsi, si le conditionnement préféré par l'Université est 3L, le soumissionnaire peut proposer des conditionnements allant de 1L à 9L. 
</t>
    </r>
    <r>
      <rPr>
        <b/>
        <u/>
        <sz val="12"/>
        <color rgb="FFFF0000"/>
        <rFont val="Arial"/>
        <family val="2"/>
      </rPr>
      <t xml:space="preserve">Cette tolérance ne s'applique pas lorsque la fourniture est exprimée en 1U (unité indivisible, indiquée en rouge dans la colonne Conditionnement).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</si>
</sst>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.00\ &quot;€&quot;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0"/>
      <name val="Arial"/>
      <family val="2"/>
    </font>
    <font>
      <b/>
      <sz val="12"/>
      <color theme="1"/>
      <name val="Arial"/>
      <family val="2"/>
    </font>
    <font>
      <b/>
      <sz val="14"/>
      <color rgb="FFFF0000"/>
      <name val="Arial"/>
      <family val="2"/>
    </font>
    <font>
      <b/>
      <sz val="12"/>
      <color rgb="FFFF0000"/>
      <name val="Arial"/>
      <family val="2"/>
    </font>
    <font>
      <b/>
      <u/>
      <sz val="16"/>
      <color theme="1"/>
      <name val="Arial"/>
      <family val="2"/>
    </font>
    <font>
      <b/>
      <sz val="20"/>
      <color theme="1"/>
      <name val="Arial"/>
      <family val="2"/>
    </font>
    <font>
      <b/>
      <u/>
      <sz val="12"/>
      <color rgb="FFFF0000"/>
      <name val="Arial"/>
      <family val="2"/>
    </font>
    <font>
      <b/>
      <sz val="9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27">
    <border>
      <left/>
      <right/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double">
        <color auto="1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/>
      </left>
      <right/>
      <top/>
      <bottom style="thin">
        <color theme="0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3" borderId="9" xfId="0" applyFont="1" applyFill="1" applyBorder="1" applyAlignment="1">
      <alignment horizontal="center" vertical="center" wrapText="1"/>
    </xf>
    <xf numFmtId="0" fontId="2" fillId="5" borderId="11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2" fontId="3" fillId="2" borderId="0" xfId="0" applyNumberFormat="1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164" fontId="3" fillId="2" borderId="0" xfId="0" applyNumberFormat="1" applyFont="1" applyFill="1" applyBorder="1" applyAlignment="1">
      <alignment horizontal="center" vertical="center"/>
    </xf>
    <xf numFmtId="164" fontId="3" fillId="2" borderId="7" xfId="0" applyNumberFormat="1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2" fontId="3" fillId="2" borderId="13" xfId="0" applyNumberFormat="1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164" fontId="3" fillId="2" borderId="13" xfId="0" applyNumberFormat="1" applyFont="1" applyFill="1" applyBorder="1" applyAlignment="1">
      <alignment horizontal="center" vertical="center"/>
    </xf>
    <xf numFmtId="164" fontId="3" fillId="2" borderId="14" xfId="0" applyNumberFormat="1" applyFont="1" applyFill="1" applyBorder="1" applyAlignment="1">
      <alignment horizontal="center" vertical="center"/>
    </xf>
    <xf numFmtId="2" fontId="3" fillId="6" borderId="0" xfId="0" applyNumberFormat="1" applyFont="1" applyFill="1" applyBorder="1" applyAlignment="1">
      <alignment horizontal="center" vertical="center"/>
    </xf>
    <xf numFmtId="0" fontId="3" fillId="6" borderId="7" xfId="0" applyFont="1" applyFill="1" applyBorder="1" applyAlignment="1">
      <alignment horizontal="center" vertical="center"/>
    </xf>
    <xf numFmtId="164" fontId="3" fillId="6" borderId="0" xfId="0" applyNumberFormat="1" applyFont="1" applyFill="1" applyBorder="1" applyAlignment="1">
      <alignment horizontal="center" vertical="center"/>
    </xf>
    <xf numFmtId="164" fontId="3" fillId="6" borderId="7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3" borderId="20" xfId="0" applyFont="1" applyFill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9" xfId="0" applyFont="1" applyBorder="1" applyAlignment="1">
      <alignment horizontal="left" vertical="center"/>
    </xf>
    <xf numFmtId="0" fontId="2" fillId="3" borderId="21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/>
    </xf>
    <xf numFmtId="0" fontId="3" fillId="2" borderId="13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2" fontId="13" fillId="0" borderId="0" xfId="0" applyNumberFormat="1" applyFont="1" applyFill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 vertical="center"/>
    </xf>
    <xf numFmtId="2" fontId="1" fillId="0" borderId="19" xfId="0" applyNumberFormat="1" applyFont="1" applyBorder="1" applyAlignment="1">
      <alignment horizontal="center" vertical="center"/>
    </xf>
    <xf numFmtId="2" fontId="2" fillId="3" borderId="9" xfId="0" applyNumberFormat="1" applyFont="1" applyFill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" fillId="0" borderId="22" xfId="0" applyFont="1" applyBorder="1" applyAlignment="1">
      <alignment horizontal="left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0" fontId="1" fillId="6" borderId="8" xfId="0" applyNumberFormat="1" applyFont="1" applyFill="1" applyBorder="1" applyAlignment="1">
      <alignment horizontal="center" vertical="center"/>
    </xf>
    <xf numFmtId="10" fontId="1" fillId="6" borderId="10" xfId="0" applyNumberFormat="1" applyFont="1" applyFill="1" applyBorder="1" applyAlignment="1">
      <alignment horizontal="center" vertical="center"/>
    </xf>
    <xf numFmtId="0" fontId="9" fillId="0" borderId="23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6" fillId="5" borderId="9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5" fillId="6" borderId="10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2" fontId="13" fillId="2" borderId="0" xfId="0" applyNumberFormat="1" applyFont="1" applyFill="1" applyBorder="1" applyAlignment="1">
      <alignment horizontal="center" vertical="center"/>
    </xf>
    <xf numFmtId="0" fontId="3" fillId="7" borderId="0" xfId="0" applyFont="1" applyFill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164" fontId="7" fillId="6" borderId="8" xfId="0" applyNumberFormat="1" applyFont="1" applyFill="1" applyBorder="1" applyAlignment="1">
      <alignment horizontal="center" vertical="center"/>
    </xf>
    <xf numFmtId="164" fontId="7" fillId="6" borderId="10" xfId="0" applyNumberFormat="1" applyFont="1" applyFill="1" applyBorder="1" applyAlignment="1">
      <alignment horizontal="center" vertical="center"/>
    </xf>
    <xf numFmtId="0" fontId="9" fillId="0" borderId="18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5" borderId="8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</cellXfs>
  <cellStyles count="1">
    <cellStyle name="Normal" xfId="0" builtinId="0"/>
  </cellStyles>
  <dxfs count="78">
    <dxf>
      <font>
        <b/>
        <i val="0"/>
        <color rgb="FFFF0000"/>
      </font>
    </dxf>
    <dxf>
      <font>
        <b/>
        <i val="0"/>
        <color rgb="FFFF0000"/>
      </font>
    </dxf>
    <dxf>
      <font>
        <b val="0"/>
        <i/>
        <color theme="1" tint="0.499984740745262"/>
      </font>
    </dxf>
    <dxf>
      <font>
        <b val="0"/>
        <i/>
        <color theme="1" tint="0.499984740745262"/>
      </font>
    </dxf>
    <dxf>
      <font>
        <b val="0"/>
        <i/>
        <color theme="1" tint="0.499984740745262"/>
      </font>
    </dxf>
    <dxf>
      <font>
        <b val="0"/>
        <i/>
        <color theme="1" tint="0.499984740745262"/>
      </font>
    </dxf>
    <dxf>
      <font>
        <color theme="7" tint="0.59996337778862885"/>
      </font>
    </dxf>
    <dxf>
      <font>
        <color theme="0"/>
      </font>
    </dxf>
    <dxf>
      <font>
        <color theme="7" tint="0.59996337778862885"/>
      </font>
    </dxf>
    <dxf>
      <font>
        <color theme="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solid">
          <fgColor indexed="64"/>
          <bgColor theme="6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double">
          <color auto="1"/>
        </left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  <vertical/>
        <horizontal/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color theme="0"/>
      </font>
      <fill>
        <patternFill patternType="none">
          <fgColor indexed="64"/>
          <bgColor auto="1"/>
        </patternFill>
      </fill>
    </dxf>
    <dxf>
      <font>
        <b/>
        <color theme="0"/>
      </font>
      <fill>
        <patternFill patternType="none">
          <fgColor indexed="64"/>
          <bgColor auto="1"/>
        </patternFill>
      </fill>
    </dxf>
    <dxf>
      <font>
        <b/>
        <color theme="0"/>
      </font>
      <fill>
        <patternFill patternType="solid">
          <fgColor theme="6"/>
          <bgColor theme="6"/>
        </patternFill>
      </fill>
      <border>
        <top style="thick">
          <color theme="0"/>
        </top>
      </border>
    </dxf>
    <dxf>
      <font>
        <b/>
        <color theme="0"/>
      </font>
      <fill>
        <patternFill patternType="solid">
          <fgColor theme="6"/>
          <bgColor theme="6"/>
        </patternFill>
      </fill>
      <border>
        <bottom style="thick">
          <color theme="0"/>
        </bottom>
      </border>
    </dxf>
    <dxf>
      <font>
        <color theme="1"/>
      </font>
      <fill>
        <patternFill patternType="none">
          <fgColor indexed="64"/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 patternType="solid">
          <fgColor theme="6" tint="0.59999389629810485"/>
          <bgColor theme="7" tint="0.59996337778862885"/>
        </patternFill>
      </fill>
    </dxf>
    <dxf>
      <fill>
        <patternFill patternType="solid">
          <fgColor theme="6" tint="0.59999389629810485"/>
          <bgColor theme="7" tint="0.59996337778862885"/>
        </patternFill>
      </fill>
    </dxf>
    <dxf>
      <font>
        <b/>
        <color theme="0"/>
      </font>
      <fill>
        <patternFill patternType="solid">
          <fgColor theme="6"/>
          <bgColor theme="7"/>
        </patternFill>
      </fill>
    </dxf>
    <dxf>
      <font>
        <b/>
        <color theme="0"/>
      </font>
      <fill>
        <patternFill patternType="solid">
          <fgColor theme="6"/>
          <bgColor theme="7"/>
        </patternFill>
      </fill>
    </dxf>
    <dxf>
      <font>
        <b/>
        <color theme="0"/>
      </font>
      <fill>
        <patternFill patternType="solid">
          <fgColor theme="6"/>
          <bgColor theme="6"/>
        </patternFill>
      </fill>
      <border>
        <top style="thick">
          <color theme="0"/>
        </top>
      </border>
    </dxf>
    <dxf>
      <font>
        <b/>
        <color theme="0"/>
      </font>
      <fill>
        <patternFill patternType="solid">
          <fgColor theme="6"/>
          <bgColor theme="6"/>
        </patternFill>
      </fill>
      <border>
        <bottom style="thick">
          <color theme="0"/>
        </bottom>
      </border>
    </dxf>
    <dxf>
      <font>
        <color theme="1"/>
      </font>
      <fill>
        <patternFill patternType="solid">
          <fgColor theme="6" tint="0.79995117038483843"/>
          <bgColor theme="7" tint="0.79998168889431442"/>
        </patternFill>
      </fill>
      <border>
        <vertical style="thin">
          <color theme="0"/>
        </vertical>
        <horizontal style="thin">
          <color theme="0"/>
        </horizontal>
      </border>
    </dxf>
  </dxfs>
  <tableStyles count="2" defaultTableStyle="TableStyleMedium2" defaultPivotStyle="PivotStyleLight16">
    <tableStyle name="TableStyleMedium11 2" pivot="0" count="7" xr9:uid="{00000000-0011-0000-FFFF-FFFF00000000}">
      <tableStyleElement type="wholeTable" dxfId="77"/>
      <tableStyleElement type="headerRow" dxfId="76"/>
      <tableStyleElement type="totalRow" dxfId="75"/>
      <tableStyleElement type="firstColumn" dxfId="74"/>
      <tableStyleElement type="lastColumn" dxfId="73"/>
      <tableStyleElement type="firstRowStripe" dxfId="72"/>
      <tableStyleElement type="firstColumnStripe" dxfId="71"/>
    </tableStyle>
    <tableStyle name="TableStyleMedium11 3" pivot="0" count="7" xr9:uid="{00000000-0011-0000-FFFF-FFFF01000000}">
      <tableStyleElement type="wholeTable" dxfId="70"/>
      <tableStyleElement type="headerRow" dxfId="69"/>
      <tableStyleElement type="totalRow" dxfId="68"/>
      <tableStyleElement type="firstColumn" dxfId="67"/>
      <tableStyleElement type="lastColumn" dxfId="66"/>
      <tableStyleElement type="firstRowStripe" dxfId="65"/>
      <tableStyleElement type="firstColumnStripe" dxfId="64"/>
    </tableStyle>
  </tableStyles>
  <colors>
    <mruColors>
      <color rgb="FFCDACE6"/>
      <color rgb="FFA36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54428</xdr:colOff>
      <xdr:row>0</xdr:row>
      <xdr:rowOff>272143</xdr:rowOff>
    </xdr:from>
    <xdr:to>
      <xdr:col>3</xdr:col>
      <xdr:colOff>627530</xdr:colOff>
      <xdr:row>2</xdr:row>
      <xdr:rowOff>96834</xdr:rowOff>
    </xdr:to>
    <xdr:pic>
      <xdr:nvPicPr>
        <xdr:cNvPr id="2" name="Image 1" descr="LOGO_UL_essai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0957" y="272143"/>
          <a:ext cx="1581632" cy="5642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au1" displayName="Tableau1" ref="D16:Q123" totalsRowShown="0" headerRowDxfId="63" dataDxfId="61" headerRowBorderDxfId="62" tableBorderDxfId="60">
  <autoFilter ref="D16:Q123" xr:uid="{00000000-0009-0000-0100-000001000000}"/>
  <tableColumns count="14">
    <tableColumn id="1" xr3:uid="{00000000-0010-0000-0000-000001000000}" name="Référence UL" dataDxfId="59"/>
    <tableColumn id="16" xr3:uid="{8DAC961F-B89A-4064-9D28-DC854A26D47B}" name="Désignation" dataDxfId="58"/>
    <tableColumn id="2" xr3:uid="{00000000-0010-0000-0000-000002000000}" name="De type ou équivalent" dataDxfId="57"/>
    <tableColumn id="4" xr3:uid="{00000000-0010-0000-0000-000004000000}" name="Unité de mesure" dataDxfId="56"/>
    <tableColumn id="5" xr3:uid="{00000000-0010-0000-0000-000005000000}" name="Conditionnement préféré par l'université, exprimé en unité de mesure" dataDxfId="55"/>
    <tableColumn id="6" xr3:uid="{00000000-0010-0000-0000-000006000000}" name="Quantité annuelle indicative (non contractuelle), exprimée en unité de conditionnement " dataDxfId="54"/>
    <tableColumn id="7" xr3:uid="{00000000-0010-0000-0000-000007000000}" name="Quantité annuelle indicative (non contractuelle), exprimée en unité de mesure" dataDxfId="53">
      <calculatedColumnFormula>Tableau1[[#This Row],[Quantité annuelle indicative (non contractuelle), exprimée en unité de conditionnement ]]*Tableau1[[#This Row],[Conditionnement préféré par l''université, exprimé en unité de mesure]]</calculatedColumnFormula>
    </tableColumn>
    <tableColumn id="8" xr3:uid="{00000000-0010-0000-0000-000008000000}" name="Référence candidat" dataDxfId="52"/>
    <tableColumn id="3" xr3:uid="{70A63620-05AC-4B7A-A862-04B162DC7159}" name="Plage de conditionnements autorisés, exprimés en unité de mesure" dataDxfId="15">
      <calculatedColumnFormula>CONCATENATE("MIN : ",ROUND(Tableau1[[#This Row],[Conditionnement préféré par l''université, exprimé en unité de mesure]]/3,2)," - ","MAX : ",ROUND(Tableau1[[#This Row],[Conditionnement préféré par l''université, exprimé en unité de mesure]]*3,2))</calculatedColumnFormula>
    </tableColumn>
    <tableColumn id="9" xr3:uid="{00000000-0010-0000-0000-000009000000}" name="Conditionnement proposé par le candidat, exprimé en unité de mesure" dataDxfId="51"/>
    <tableColumn id="10" xr3:uid="{00000000-0010-0000-0000-00000A000000}" name="Prix HT _x000a_du conditionnement" dataDxfId="50"/>
    <tableColumn id="11" xr3:uid="{00000000-0010-0000-0000-00000B000000}" name="Prix TTC _x000a_du conditionnement" dataDxfId="49"/>
    <tableColumn id="12" xr3:uid="{00000000-0010-0000-0000-00000C000000}" name="Prix TTC _x000a_de l'unité de mesure" dataDxfId="48">
      <calculatedColumnFormula>Tableau1[[#This Row],[Prix TTC 
du conditionnement]]/Tableau1[[#This Row],[Conditionnement proposé par le candidat, exprimé en unité de mesure]]</calculatedColumnFormula>
    </tableColumn>
    <tableColumn id="13" xr3:uid="{00000000-0010-0000-0000-00000D000000}" name="Montant annuel estimatif (Prix TTC de l'unité de mesure x Quantité annuelle indicative exprimée en unité de mesure)" dataDxfId="47">
      <calculatedColumnFormula>Tableau1[[#This Row],[Prix TTC 
de l''unité de mesure]]*Tableau1[[#This Row],[Quantité annuelle indicative (non contractuelle), exprimée en unité de mesure]]</calculatedColumnFormula>
    </tableColumn>
  </tableColumns>
  <tableStyleInfo name="TableStyleMedium11 3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297D261-B32E-45CB-A0AE-CC78E7E8F895}" name="Tableau14" displayName="Tableau14" ref="D127:Q153" totalsRowShown="0" headerRowDxfId="46" dataDxfId="44" headerRowBorderDxfId="45" tableBorderDxfId="43">
  <autoFilter ref="D127:Q153" xr:uid="{D79D3281-384C-4769-A2A2-3AF17615907D}"/>
  <tableColumns count="14">
    <tableColumn id="1" xr3:uid="{93B849CA-03FD-42BC-9A52-9C4DD6E7861D}" name="Référence UL" dataDxfId="42"/>
    <tableColumn id="16" xr3:uid="{5CBE18E3-747A-4C65-AA7B-CDF65895EFBE}" name="Désignation" dataDxfId="41"/>
    <tableColumn id="2" xr3:uid="{D1A355F8-4E3C-4223-B80A-B06200658199}" name="De type ou équivalent" dataDxfId="40"/>
    <tableColumn id="4" xr3:uid="{4F07386C-D944-4E2A-9C90-19690EB0FE46}" name="Unité de mesure" dataDxfId="39"/>
    <tableColumn id="5" xr3:uid="{73CF4054-4612-42C9-9510-66DE46C1AF5D}" name="Conditionnement préféré par l'université, exprimé en unité de mesure" dataDxfId="38"/>
    <tableColumn id="6" xr3:uid="{8F8F21E2-B119-46E0-9714-DFCB16D40D0B}" name="Quantité annuelle indicative (non contractuelle), exprimée en unité de conditionnement " dataDxfId="37"/>
    <tableColumn id="7" xr3:uid="{BF7533E8-81C7-4FDE-903F-703F4ED45C73}" name="Quantité annuelle indicative (non contractuelle), exprimée en unité de mesure" dataDxfId="36">
      <calculatedColumnFormula>Tableau14[[#This Row],[Quantité annuelle indicative (non contractuelle), exprimée en unité de conditionnement ]]*Tableau14[[#This Row],[Conditionnement préféré par l''université, exprimé en unité de mesure]]</calculatedColumnFormula>
    </tableColumn>
    <tableColumn id="8" xr3:uid="{F7F710E3-12E9-4E34-B363-34810978245E}" name="Référence candidat" dataDxfId="13"/>
    <tableColumn id="3" xr3:uid="{6C365F2A-24EC-44D0-B378-2DED7E995AC8}" name="Plage de conditionnements autorisés, exprimés en unité de mesure" dataDxfId="11"/>
    <tableColumn id="9" xr3:uid="{93C55B56-7660-4F5A-97CB-D530875315D9}" name="Conditionnement proposé par le candidat, exprimé en unité de mesure" dataDxfId="12"/>
    <tableColumn id="10" xr3:uid="{5A504022-2595-433A-9F37-A819668A6E8A}" name="Prix HT _x000a_du conditionnement" dataDxfId="14"/>
    <tableColumn id="11" xr3:uid="{FE120B26-1EFF-4158-991C-3B91F5E7D465}" name="Prix TTC _x000a_du conditionnement" dataDxfId="35"/>
    <tableColumn id="12" xr3:uid="{3CFE62F9-F22F-48F6-A269-1079D11E68B7}" name="Prix TTC _x000a_de l'unité de mesure" dataDxfId="34">
      <calculatedColumnFormula>Tableau14[[#This Row],[Prix TTC 
du conditionnement]]/Tableau14[[#This Row],[Conditionnement proposé par le candidat, exprimé en unité de mesure]]</calculatedColumnFormula>
    </tableColumn>
    <tableColumn id="13" xr3:uid="{BFC3AF56-D22B-4162-94A4-F166B340DFCD}" name="Montant annuel estimatif (Prix TTC de l'unité de mesure x Quantité annuelle indicative exprimée en unité de mesure)" dataDxfId="33">
      <calculatedColumnFormula>Tableau14[[#This Row],[Prix TTC 
de l''unité de mesure]]*Tableau14[[#This Row],[Quantité annuelle indicative (non contractuelle), exprimée en unité de mesure]]</calculatedColumnFormula>
    </tableColumn>
  </tableColumns>
  <tableStyleInfo name="TableStyleMedium11 3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4222A663-E5C8-4A99-A448-323DB1033748}" name="Tableau145" displayName="Tableau145" ref="D157:Q182" totalsRowShown="0" headerRowDxfId="32" dataDxfId="30" headerRowBorderDxfId="31" tableBorderDxfId="29">
  <autoFilter ref="D157:Q182" xr:uid="{E032D21B-58EF-43E0-AE9E-9357BB9790AC}"/>
  <tableColumns count="14">
    <tableColumn id="1" xr3:uid="{69B92C46-3A87-4525-B1BE-C6F1E9471557}" name="Référence UL" dataDxfId="28"/>
    <tableColumn id="16" xr3:uid="{95AA80BD-A7F8-4885-8D24-EBC34A7FD202}" name="Désignation" dataDxfId="27"/>
    <tableColumn id="2" xr3:uid="{6531FFD2-6B1C-495D-B8B1-20153FBC303F}" name="De type ou équivalent" dataDxfId="26"/>
    <tableColumn id="4" xr3:uid="{7BF86803-11CA-468C-904E-604FC1CD84BF}" name="Unité de mesure" dataDxfId="25"/>
    <tableColumn id="5" xr3:uid="{B69AC61A-BA1C-4DB4-9447-DEAEF7BBE550}" name="Conditionnement préféré par l'université, exprimé en unité de mesure" dataDxfId="24"/>
    <tableColumn id="6" xr3:uid="{CAF577E1-6E00-4B65-89B0-FBE42BC5FD96}" name="Quantité annuelle indicative (non contractuelle), exprimée en unité de conditionnement " dataDxfId="23"/>
    <tableColumn id="7" xr3:uid="{2899570A-CAE6-4E30-9E85-BAB914A5127F}" name="Quantité annuelle indicative (non contractuelle), exprimée en unité de mesure" dataDxfId="22">
      <calculatedColumnFormula>Tableau145[[#This Row],[Quantité annuelle indicative (non contractuelle), exprimée en unité de conditionnement ]]*Tableau145[[#This Row],[Conditionnement préféré par l''université, exprimé en unité de mesure]]</calculatedColumnFormula>
    </tableColumn>
    <tableColumn id="8" xr3:uid="{9172A4A2-F766-49AC-9B13-CCDC30A76511}" name="Référence candidat" dataDxfId="21"/>
    <tableColumn id="3" xr3:uid="{C4FC7AD5-98FA-4652-ABC4-A401D63C41E3}" name="Plage de conditionnements autorisés, exprimés en unité de mesure" dataDxfId="10">
      <calculatedColumnFormula>CONCATENATE("MIN : ",ROUND(Tableau145[[#This Row],[Conditionnement préféré par l''université, exprimé en unité de mesure]]/3,2)," - ","MAX : ",ROUND(Tableau145[[#This Row],[Conditionnement préféré par l''université, exprimé en unité de mesure]]*3,2))</calculatedColumnFormula>
    </tableColumn>
    <tableColumn id="9" xr3:uid="{985EF1A9-B473-48A3-B3D2-A31DC3D32F88}" name="Conditionnement proposé par le candidat, exprimé en unité de mesure" dataDxfId="20"/>
    <tableColumn id="10" xr3:uid="{05A734FF-3694-45DC-B1EB-0FA24039117C}" name="Prix HT _x000a_du conditionnement" dataDxfId="19"/>
    <tableColumn id="11" xr3:uid="{A8ADD6F9-48E7-4A8D-8AD4-4012B5E6849B}" name="Prix TTC _x000a_du conditionnement" dataDxfId="18"/>
    <tableColumn id="12" xr3:uid="{DEA78E09-857D-4793-8F1B-62991FE0ABB6}" name="Prix TTC _x000a_de l'unité de mesure" dataDxfId="17">
      <calculatedColumnFormula>Tableau145[[#This Row],[Prix TTC 
du conditionnement]]/Tableau145[[#This Row],[Conditionnement proposé par le candidat, exprimé en unité de mesure]]</calculatedColumnFormula>
    </tableColumn>
    <tableColumn id="13" xr3:uid="{30345052-1AAA-4DC4-BB40-3CC781E50D5D}" name="Montant annuel estimatif (Prix TTC de l'unité de mesure x Quantité annuelle indicative exprimée en unité de mesure)" dataDxfId="16">
      <calculatedColumnFormula>Tableau145[[#This Row],[Prix TTC 
de l''unité de mesure]]*Tableau145[[#This Row],[Quantité annuelle indicative (non contractuelle), exprimée en unité de mesure]]</calculatedColumnFormula>
    </tableColumn>
  </tableColumns>
  <tableStyleInfo name="TableStyleMedium11 3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93"/>
  <sheetViews>
    <sheetView showGridLines="0" tabSelected="1" topLeftCell="C1" zoomScale="70" zoomScaleNormal="70" workbookViewId="0">
      <selection activeCell="M188" sqref="M188"/>
    </sheetView>
  </sheetViews>
  <sheetFormatPr baseColWidth="10" defaultRowHeight="24" customHeight="1" x14ac:dyDescent="0.25"/>
  <cols>
    <col min="1" max="1" width="3.7109375" style="2" customWidth="1"/>
    <col min="2" max="2" width="11.42578125" style="2"/>
    <col min="3" max="3" width="3.7109375" style="2" customWidth="1"/>
    <col min="4" max="4" width="20" style="2" customWidth="1"/>
    <col min="5" max="5" width="97.42578125" style="39" bestFit="1" customWidth="1"/>
    <col min="6" max="6" width="24.28515625" style="2" customWidth="1"/>
    <col min="7" max="7" width="10.7109375" style="2" customWidth="1"/>
    <col min="8" max="8" width="20.7109375" style="46" customWidth="1"/>
    <col min="9" max="16" width="20.7109375" style="2" customWidth="1"/>
    <col min="17" max="17" width="30.7109375" style="2" customWidth="1"/>
    <col min="18" max="18" width="3.7109375" style="2" customWidth="1"/>
    <col min="19" max="16384" width="11.42578125" style="2"/>
  </cols>
  <sheetData>
    <row r="1" spans="1:18" ht="24" customHeight="1" x14ac:dyDescent="0.25">
      <c r="A1" s="22"/>
      <c r="B1" s="22"/>
      <c r="C1" s="22"/>
      <c r="D1" s="22"/>
      <c r="E1" s="31"/>
      <c r="F1" s="22"/>
      <c r="G1" s="22"/>
      <c r="H1" s="41"/>
      <c r="I1" s="22"/>
      <c r="J1" s="22"/>
      <c r="K1" s="22"/>
      <c r="L1" s="22"/>
      <c r="M1" s="22"/>
      <c r="N1" s="22"/>
      <c r="O1" s="22"/>
      <c r="P1" s="22"/>
      <c r="Q1" s="22"/>
    </row>
    <row r="2" spans="1:18" ht="35.1" customHeight="1" x14ac:dyDescent="0.25">
      <c r="A2" s="22"/>
      <c r="B2" s="22"/>
      <c r="C2" s="22"/>
      <c r="D2" s="65" t="s">
        <v>347</v>
      </c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4"/>
    </row>
    <row r="3" spans="1:18" ht="77.25" customHeight="1" x14ac:dyDescent="0.25">
      <c r="A3" s="22"/>
      <c r="B3" s="22"/>
      <c r="C3" s="22"/>
      <c r="D3" s="61" t="s">
        <v>22</v>
      </c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91"/>
    </row>
    <row r="4" spans="1:18" ht="35.1" customHeight="1" x14ac:dyDescent="0.25">
      <c r="A4" s="22"/>
      <c r="B4" s="22"/>
      <c r="C4" s="22"/>
      <c r="D4" s="66" t="s">
        <v>28</v>
      </c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8"/>
    </row>
    <row r="5" spans="1:18" ht="35.1" customHeight="1" x14ac:dyDescent="0.25">
      <c r="A5" s="22"/>
      <c r="B5" s="22"/>
      <c r="C5" s="22"/>
      <c r="D5" s="69" t="s">
        <v>29</v>
      </c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1"/>
    </row>
    <row r="6" spans="1:18" ht="24" customHeight="1" x14ac:dyDescent="0.25">
      <c r="A6" s="22"/>
      <c r="B6" s="22"/>
      <c r="C6" s="22"/>
      <c r="D6" s="22"/>
      <c r="E6" s="31"/>
      <c r="F6" s="22"/>
      <c r="G6" s="22"/>
      <c r="H6" s="41"/>
      <c r="I6" s="22"/>
      <c r="J6" s="22"/>
      <c r="K6" s="22"/>
      <c r="L6" s="22"/>
      <c r="M6" s="22"/>
      <c r="N6" s="22"/>
      <c r="O6" s="22"/>
      <c r="P6" s="22"/>
      <c r="Q6" s="22"/>
    </row>
    <row r="7" spans="1:18" ht="49.5" customHeight="1" x14ac:dyDescent="0.25">
      <c r="A7" s="22"/>
      <c r="B7" s="22"/>
      <c r="C7" s="22"/>
      <c r="D7" s="76" t="s">
        <v>26</v>
      </c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90"/>
    </row>
    <row r="8" spans="1:18" ht="90" customHeight="1" x14ac:dyDescent="0.25">
      <c r="A8" s="22"/>
      <c r="B8" s="22"/>
      <c r="C8" s="22"/>
      <c r="D8" s="76" t="s">
        <v>350</v>
      </c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90"/>
    </row>
    <row r="9" spans="1:18" ht="24" customHeight="1" thickBot="1" x14ac:dyDescent="0.3">
      <c r="A9" s="22"/>
      <c r="B9" s="22"/>
      <c r="C9" s="22"/>
      <c r="D9" s="47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9"/>
      <c r="Q9" s="24"/>
    </row>
    <row r="10" spans="1:18" ht="90" customHeight="1" thickBot="1" x14ac:dyDescent="0.3">
      <c r="A10" s="22"/>
      <c r="B10" s="22"/>
      <c r="C10" s="28"/>
      <c r="D10" s="56" t="s">
        <v>348</v>
      </c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8"/>
    </row>
    <row r="11" spans="1:18" ht="24" customHeight="1" thickBot="1" x14ac:dyDescent="0.3">
      <c r="A11" s="22"/>
      <c r="B11" s="22"/>
      <c r="C11" s="22"/>
      <c r="D11" s="30"/>
      <c r="E11" s="50"/>
      <c r="F11" s="30"/>
      <c r="G11" s="30"/>
      <c r="H11" s="30"/>
      <c r="I11" s="25"/>
      <c r="J11" s="25"/>
      <c r="K11" s="25"/>
      <c r="L11" s="25"/>
      <c r="M11" s="25"/>
      <c r="N11" s="25"/>
      <c r="O11" s="25"/>
      <c r="P11" s="25"/>
      <c r="Q11" s="25"/>
    </row>
    <row r="12" spans="1:18" ht="39.950000000000003" customHeight="1" thickBot="1" x14ac:dyDescent="0.3">
      <c r="A12" s="22"/>
      <c r="B12" s="22"/>
      <c r="C12" s="28"/>
      <c r="D12" s="80" t="s">
        <v>20</v>
      </c>
      <c r="E12" s="81"/>
      <c r="F12" s="77"/>
      <c r="G12" s="78"/>
      <c r="H12" s="79"/>
      <c r="I12" s="23"/>
      <c r="J12" s="22"/>
      <c r="K12" s="22"/>
      <c r="L12" s="22"/>
      <c r="M12" s="22"/>
      <c r="N12" s="22"/>
      <c r="O12" s="22"/>
      <c r="P12" s="22"/>
      <c r="Q12" s="22"/>
    </row>
    <row r="13" spans="1:18" ht="24" customHeight="1" thickBot="1" x14ac:dyDescent="0.3">
      <c r="A13" s="22"/>
      <c r="B13" s="22"/>
      <c r="C13" s="22"/>
      <c r="D13" s="25"/>
      <c r="E13" s="33"/>
      <c r="F13" s="25"/>
      <c r="G13" s="25"/>
      <c r="H13" s="43"/>
      <c r="I13" s="22"/>
      <c r="J13" s="22"/>
      <c r="K13" s="24"/>
      <c r="L13" s="24"/>
      <c r="M13" s="24"/>
      <c r="N13" s="24"/>
      <c r="O13" s="24"/>
      <c r="P13" s="24"/>
      <c r="Q13" s="24"/>
    </row>
    <row r="14" spans="1:18" ht="39.950000000000003" customHeight="1" thickBot="1" x14ac:dyDescent="0.3">
      <c r="A14" s="22"/>
      <c r="B14" s="22"/>
      <c r="C14" s="22"/>
      <c r="D14" s="72" t="s">
        <v>13</v>
      </c>
      <c r="E14" s="73"/>
      <c r="F14" s="73"/>
      <c r="G14" s="73"/>
      <c r="H14" s="73"/>
      <c r="I14" s="73"/>
      <c r="J14" s="73"/>
      <c r="K14" s="92" t="s">
        <v>11</v>
      </c>
      <c r="L14" s="74"/>
      <c r="M14" s="74"/>
      <c r="N14" s="74"/>
      <c r="O14" s="74"/>
      <c r="P14" s="93" t="s">
        <v>12</v>
      </c>
      <c r="Q14" s="75"/>
    </row>
    <row r="15" spans="1:18" ht="15" customHeight="1" thickBot="1" x14ac:dyDescent="0.3">
      <c r="A15" s="22"/>
      <c r="B15" s="22"/>
      <c r="C15" s="22"/>
      <c r="D15" s="22"/>
      <c r="E15" s="31"/>
      <c r="F15" s="22"/>
      <c r="G15" s="22"/>
      <c r="H15" s="41"/>
      <c r="I15" s="22"/>
      <c r="J15" s="22"/>
      <c r="K15" s="25"/>
      <c r="L15" s="25"/>
      <c r="M15" s="25"/>
      <c r="N15" s="25"/>
      <c r="O15" s="25"/>
      <c r="P15" s="25"/>
      <c r="Q15" s="25"/>
    </row>
    <row r="16" spans="1:18" s="1" customFormat="1" ht="70.5" customHeight="1" thickBot="1" x14ac:dyDescent="0.3">
      <c r="A16" s="22"/>
      <c r="B16" s="22"/>
      <c r="C16" s="22"/>
      <c r="D16" s="29" t="s">
        <v>23</v>
      </c>
      <c r="E16" s="34" t="s">
        <v>33</v>
      </c>
      <c r="F16" s="3" t="s">
        <v>0</v>
      </c>
      <c r="G16" s="3" t="s">
        <v>1</v>
      </c>
      <c r="H16" s="44" t="s">
        <v>2</v>
      </c>
      <c r="I16" s="3" t="s">
        <v>3</v>
      </c>
      <c r="J16" s="3" t="s">
        <v>4</v>
      </c>
      <c r="K16" s="4" t="s">
        <v>5</v>
      </c>
      <c r="L16" s="5" t="s">
        <v>349</v>
      </c>
      <c r="M16" s="5" t="s">
        <v>6</v>
      </c>
      <c r="N16" s="5" t="s">
        <v>8</v>
      </c>
      <c r="O16" s="5" t="s">
        <v>9</v>
      </c>
      <c r="P16" s="6" t="s">
        <v>10</v>
      </c>
      <c r="Q16" s="7" t="s">
        <v>7</v>
      </c>
      <c r="R16" s="22"/>
    </row>
    <row r="17" spans="1:18" ht="24" customHeight="1" thickTop="1" x14ac:dyDescent="0.25">
      <c r="A17" s="22"/>
      <c r="B17" s="59" t="s">
        <v>14</v>
      </c>
      <c r="C17" s="22"/>
      <c r="D17" s="8"/>
      <c r="E17" s="35" t="s">
        <v>15</v>
      </c>
      <c r="F17" s="8" t="s">
        <v>17</v>
      </c>
      <c r="G17" s="8" t="s">
        <v>24</v>
      </c>
      <c r="H17" s="82">
        <v>1</v>
      </c>
      <c r="I17" s="9">
        <v>5</v>
      </c>
      <c r="J17" s="9">
        <f>Tableau1[[#This Row],[Quantité annuelle indicative (non contractuelle), exprimée en unité de conditionnement ]]*Tableau1[[#This Row],[Conditionnement préféré par l''université, exprimé en unité de mesure]]</f>
        <v>5</v>
      </c>
      <c r="K17" s="10" t="s">
        <v>27</v>
      </c>
      <c r="L17" s="83"/>
      <c r="M17" s="9">
        <v>1</v>
      </c>
      <c r="N17" s="11">
        <v>10</v>
      </c>
      <c r="O17" s="11">
        <v>12</v>
      </c>
      <c r="P17" s="12">
        <f>Tableau1[[#This Row],[Prix TTC 
du conditionnement]]/Tableau1[[#This Row],[Conditionnement proposé par le candidat, exprimé en unité de mesure]]</f>
        <v>12</v>
      </c>
      <c r="Q17" s="11">
        <f>Tableau1[[#This Row],[Prix TTC 
de l''unité de mesure]]*Tableau1[[#This Row],[Quantité annuelle indicative (non contractuelle), exprimée en unité de mesure]]</f>
        <v>60</v>
      </c>
      <c r="R17" s="22"/>
    </row>
    <row r="18" spans="1:18" ht="24" customHeight="1" thickBot="1" x14ac:dyDescent="0.3">
      <c r="A18" s="22"/>
      <c r="B18" s="60"/>
      <c r="C18" s="22"/>
      <c r="D18" s="13"/>
      <c r="E18" s="36" t="s">
        <v>16</v>
      </c>
      <c r="F18" s="13" t="s">
        <v>18</v>
      </c>
      <c r="G18" s="13" t="s">
        <v>25</v>
      </c>
      <c r="H18" s="14">
        <v>5</v>
      </c>
      <c r="I18" s="14">
        <v>10</v>
      </c>
      <c r="J18" s="14">
        <f>Tableau1[[#This Row],[Quantité annuelle indicative (non contractuelle), exprimée en unité de conditionnement ]]*Tableau1[[#This Row],[Conditionnement préféré par l''université, exprimé en unité de mesure]]</f>
        <v>50</v>
      </c>
      <c r="K18" s="15" t="s">
        <v>19</v>
      </c>
      <c r="L18" s="13" t="str">
        <f>CONCATENATE("MIN : ",ROUND(Tableau1[[#This Row],[Conditionnement préféré par l''université, exprimé en unité de mesure]]/3,M242)," - ","MAX : ",ROUND(Tableau1[[#This Row],[Conditionnement préféré par l''université, exprimé en unité de mesure]]*3,2))</f>
        <v>MIN : 2 - MAX : 15</v>
      </c>
      <c r="M18" s="14">
        <v>2.5</v>
      </c>
      <c r="N18" s="16">
        <v>15</v>
      </c>
      <c r="O18" s="16">
        <v>18</v>
      </c>
      <c r="P18" s="17">
        <f>Tableau1[[#This Row],[Prix TTC 
du conditionnement]]/Tableau1[[#This Row],[Conditionnement proposé par le candidat, exprimé en unité de mesure]]</f>
        <v>7.2</v>
      </c>
      <c r="Q18" s="16">
        <f>Tableau1[[#This Row],[Prix TTC 
de l''unité de mesure]]*Tableau1[[#This Row],[Quantité annuelle indicative (non contractuelle), exprimée en unité de mesure]]</f>
        <v>360</v>
      </c>
      <c r="R18" s="22"/>
    </row>
    <row r="19" spans="1:18" ht="24" customHeight="1" thickTop="1" x14ac:dyDescent="0.25">
      <c r="A19" s="22"/>
      <c r="B19" s="22"/>
      <c r="C19" s="22"/>
      <c r="D19" s="26" t="s">
        <v>190</v>
      </c>
      <c r="E19" s="37" t="s">
        <v>61</v>
      </c>
      <c r="F19" s="26" t="s">
        <v>60</v>
      </c>
      <c r="G19" s="26" t="s">
        <v>24</v>
      </c>
      <c r="H19" s="27">
        <v>50</v>
      </c>
      <c r="I19" s="27">
        <v>10</v>
      </c>
      <c r="J19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19" s="19"/>
      <c r="L19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19" s="18"/>
      <c r="N19" s="20"/>
      <c r="O19" s="20"/>
      <c r="P19" s="21" t="e">
        <f>Tableau1[[#This Row],[Prix TTC 
du conditionnement]]/Tableau1[[#This Row],[Conditionnement proposé par le candidat, exprimé en unité de mesure]]</f>
        <v>#DIV/0!</v>
      </c>
      <c r="Q19" s="20" t="e">
        <f>Tableau1[[#This Row],[Prix TTC 
de l''unité de mesure]]*Tableau1[[#This Row],[Quantité annuelle indicative (non contractuelle), exprimée en unité de mesure]]</f>
        <v>#DIV/0!</v>
      </c>
      <c r="R19" s="22"/>
    </row>
    <row r="20" spans="1:18" ht="24" customHeight="1" x14ac:dyDescent="0.25">
      <c r="A20" s="22"/>
      <c r="B20" s="22"/>
      <c r="C20" s="22"/>
      <c r="D20" s="26" t="s">
        <v>191</v>
      </c>
      <c r="E20" s="37" t="s">
        <v>62</v>
      </c>
      <c r="F20" s="26" t="s">
        <v>60</v>
      </c>
      <c r="G20" s="26" t="s">
        <v>24</v>
      </c>
      <c r="H20" s="27">
        <v>50</v>
      </c>
      <c r="I20" s="27">
        <v>10</v>
      </c>
      <c r="J20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20" s="19"/>
      <c r="L20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20" s="18"/>
      <c r="N20" s="20"/>
      <c r="O20" s="20"/>
      <c r="P20" s="21" t="e">
        <f>Tableau1[[#This Row],[Prix TTC 
du conditionnement]]/Tableau1[[#This Row],[Conditionnement proposé par le candidat, exprimé en unité de mesure]]</f>
        <v>#DIV/0!</v>
      </c>
      <c r="Q20" s="20" t="e">
        <f>Tableau1[[#This Row],[Prix TTC 
de l''unité de mesure]]*Tableau1[[#This Row],[Quantité annuelle indicative (non contractuelle), exprimée en unité de mesure]]</f>
        <v>#DIV/0!</v>
      </c>
      <c r="R20" s="22"/>
    </row>
    <row r="21" spans="1:18" ht="24" customHeight="1" x14ac:dyDescent="0.25">
      <c r="A21" s="22"/>
      <c r="B21" s="22"/>
      <c r="C21" s="22"/>
      <c r="D21" s="26" t="s">
        <v>192</v>
      </c>
      <c r="E21" s="37" t="s">
        <v>63</v>
      </c>
      <c r="F21" s="26" t="s">
        <v>60</v>
      </c>
      <c r="G21" s="26" t="s">
        <v>24</v>
      </c>
      <c r="H21" s="27">
        <v>50</v>
      </c>
      <c r="I21" s="27">
        <v>10</v>
      </c>
      <c r="J21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21" s="19"/>
      <c r="L21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21" s="18"/>
      <c r="N21" s="20"/>
      <c r="O21" s="20"/>
      <c r="P21" s="21" t="e">
        <f>Tableau1[[#This Row],[Prix TTC 
du conditionnement]]/Tableau1[[#This Row],[Conditionnement proposé par le candidat, exprimé en unité de mesure]]</f>
        <v>#DIV/0!</v>
      </c>
      <c r="Q21" s="20" t="e">
        <f>Tableau1[[#This Row],[Prix TTC 
de l''unité de mesure]]*Tableau1[[#This Row],[Quantité annuelle indicative (non contractuelle), exprimée en unité de mesure]]</f>
        <v>#DIV/0!</v>
      </c>
      <c r="R21" s="22"/>
    </row>
    <row r="22" spans="1:18" ht="24" customHeight="1" x14ac:dyDescent="0.25">
      <c r="A22" s="22"/>
      <c r="B22" s="22"/>
      <c r="C22" s="22"/>
      <c r="D22" s="26" t="s">
        <v>193</v>
      </c>
      <c r="E22" s="37" t="s">
        <v>64</v>
      </c>
      <c r="F22" s="26" t="s">
        <v>60</v>
      </c>
      <c r="G22" s="26" t="s">
        <v>24</v>
      </c>
      <c r="H22" s="27">
        <v>50</v>
      </c>
      <c r="I22" s="27">
        <v>10</v>
      </c>
      <c r="J22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22" s="19"/>
      <c r="L22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22" s="18"/>
      <c r="N22" s="20"/>
      <c r="O22" s="20"/>
      <c r="P22" s="21" t="e">
        <f>Tableau1[[#This Row],[Prix TTC 
du conditionnement]]/Tableau1[[#This Row],[Conditionnement proposé par le candidat, exprimé en unité de mesure]]</f>
        <v>#DIV/0!</v>
      </c>
      <c r="Q22" s="20" t="e">
        <f>Tableau1[[#This Row],[Prix TTC 
de l''unité de mesure]]*Tableau1[[#This Row],[Quantité annuelle indicative (non contractuelle), exprimée en unité de mesure]]</f>
        <v>#DIV/0!</v>
      </c>
      <c r="R22" s="22"/>
    </row>
    <row r="23" spans="1:18" ht="24" customHeight="1" x14ac:dyDescent="0.25">
      <c r="A23" s="22"/>
      <c r="B23" s="22"/>
      <c r="C23" s="22"/>
      <c r="D23" s="26" t="s">
        <v>194</v>
      </c>
      <c r="E23" s="37" t="s">
        <v>65</v>
      </c>
      <c r="F23" s="26" t="s">
        <v>60</v>
      </c>
      <c r="G23" s="26" t="s">
        <v>24</v>
      </c>
      <c r="H23" s="27">
        <v>50</v>
      </c>
      <c r="I23" s="27">
        <v>10</v>
      </c>
      <c r="J23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23" s="19"/>
      <c r="L23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23" s="18"/>
      <c r="N23" s="20"/>
      <c r="O23" s="20"/>
      <c r="P23" s="21" t="e">
        <f>Tableau1[[#This Row],[Prix TTC 
du conditionnement]]/Tableau1[[#This Row],[Conditionnement proposé par le candidat, exprimé en unité de mesure]]</f>
        <v>#DIV/0!</v>
      </c>
      <c r="Q23" s="20" t="e">
        <f>Tableau1[[#This Row],[Prix TTC 
de l''unité de mesure]]*Tableau1[[#This Row],[Quantité annuelle indicative (non contractuelle), exprimée en unité de mesure]]</f>
        <v>#DIV/0!</v>
      </c>
      <c r="R23" s="22"/>
    </row>
    <row r="24" spans="1:18" ht="24" customHeight="1" x14ac:dyDescent="0.25">
      <c r="A24" s="22"/>
      <c r="B24" s="22"/>
      <c r="C24" s="22"/>
      <c r="D24" s="26" t="s">
        <v>195</v>
      </c>
      <c r="E24" s="37" t="s">
        <v>66</v>
      </c>
      <c r="F24" s="26" t="s">
        <v>60</v>
      </c>
      <c r="G24" s="26" t="s">
        <v>24</v>
      </c>
      <c r="H24" s="27">
        <v>50</v>
      </c>
      <c r="I24" s="27">
        <v>10</v>
      </c>
      <c r="J24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24" s="19"/>
      <c r="L24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24" s="18"/>
      <c r="N24" s="20"/>
      <c r="O24" s="20"/>
      <c r="P24" s="21" t="e">
        <f>Tableau1[[#This Row],[Prix TTC 
du conditionnement]]/Tableau1[[#This Row],[Conditionnement proposé par le candidat, exprimé en unité de mesure]]</f>
        <v>#DIV/0!</v>
      </c>
      <c r="Q24" s="20" t="e">
        <f>Tableau1[[#This Row],[Prix TTC 
de l''unité de mesure]]*Tableau1[[#This Row],[Quantité annuelle indicative (non contractuelle), exprimée en unité de mesure]]</f>
        <v>#DIV/0!</v>
      </c>
      <c r="R24" s="22"/>
    </row>
    <row r="25" spans="1:18" ht="24" customHeight="1" x14ac:dyDescent="0.25">
      <c r="A25" s="22"/>
      <c r="B25" s="22"/>
      <c r="C25" s="22"/>
      <c r="D25" s="26" t="s">
        <v>196</v>
      </c>
      <c r="E25" s="37" t="s">
        <v>67</v>
      </c>
      <c r="F25" s="26" t="s">
        <v>60</v>
      </c>
      <c r="G25" s="26" t="s">
        <v>24</v>
      </c>
      <c r="H25" s="27">
        <v>50</v>
      </c>
      <c r="I25" s="27">
        <v>10</v>
      </c>
      <c r="J25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25" s="19"/>
      <c r="L25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25" s="18"/>
      <c r="N25" s="20"/>
      <c r="O25" s="20"/>
      <c r="P25" s="21" t="e">
        <f>Tableau1[[#This Row],[Prix TTC 
du conditionnement]]/Tableau1[[#This Row],[Conditionnement proposé par le candidat, exprimé en unité de mesure]]</f>
        <v>#DIV/0!</v>
      </c>
      <c r="Q25" s="20" t="e">
        <f>Tableau1[[#This Row],[Prix TTC 
de l''unité de mesure]]*Tableau1[[#This Row],[Quantité annuelle indicative (non contractuelle), exprimée en unité de mesure]]</f>
        <v>#DIV/0!</v>
      </c>
      <c r="R25" s="22"/>
    </row>
    <row r="26" spans="1:18" ht="24" customHeight="1" x14ac:dyDescent="0.25">
      <c r="A26" s="22"/>
      <c r="B26" s="22"/>
      <c r="C26" s="22"/>
      <c r="D26" s="26" t="s">
        <v>197</v>
      </c>
      <c r="E26" s="37" t="s">
        <v>68</v>
      </c>
      <c r="F26" s="26" t="s">
        <v>60</v>
      </c>
      <c r="G26" s="26" t="s">
        <v>24</v>
      </c>
      <c r="H26" s="27">
        <v>50</v>
      </c>
      <c r="I26" s="27">
        <v>10</v>
      </c>
      <c r="J26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26" s="19"/>
      <c r="L26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26" s="18"/>
      <c r="N26" s="20"/>
      <c r="O26" s="20"/>
      <c r="P26" s="21" t="e">
        <f>Tableau1[[#This Row],[Prix TTC 
du conditionnement]]/Tableau1[[#This Row],[Conditionnement proposé par le candidat, exprimé en unité de mesure]]</f>
        <v>#DIV/0!</v>
      </c>
      <c r="Q26" s="20" t="e">
        <f>Tableau1[[#This Row],[Prix TTC 
de l''unité de mesure]]*Tableau1[[#This Row],[Quantité annuelle indicative (non contractuelle), exprimée en unité de mesure]]</f>
        <v>#DIV/0!</v>
      </c>
      <c r="R26" s="22"/>
    </row>
    <row r="27" spans="1:18" ht="24" customHeight="1" x14ac:dyDescent="0.25">
      <c r="A27" s="22"/>
      <c r="B27" s="22"/>
      <c r="C27" s="22"/>
      <c r="D27" s="26" t="s">
        <v>198</v>
      </c>
      <c r="E27" s="37" t="s">
        <v>69</v>
      </c>
      <c r="F27" s="26" t="s">
        <v>60</v>
      </c>
      <c r="G27" s="26" t="s">
        <v>24</v>
      </c>
      <c r="H27" s="27">
        <v>50</v>
      </c>
      <c r="I27" s="27">
        <v>10</v>
      </c>
      <c r="J27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27" s="19"/>
      <c r="L27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27" s="18"/>
      <c r="N27" s="20"/>
      <c r="O27" s="20"/>
      <c r="P27" s="21" t="e">
        <f>Tableau1[[#This Row],[Prix TTC 
du conditionnement]]/Tableau1[[#This Row],[Conditionnement proposé par le candidat, exprimé en unité de mesure]]</f>
        <v>#DIV/0!</v>
      </c>
      <c r="Q27" s="20" t="e">
        <f>Tableau1[[#This Row],[Prix TTC 
de l''unité de mesure]]*Tableau1[[#This Row],[Quantité annuelle indicative (non contractuelle), exprimée en unité de mesure]]</f>
        <v>#DIV/0!</v>
      </c>
      <c r="R27" s="22"/>
    </row>
    <row r="28" spans="1:18" ht="24" customHeight="1" x14ac:dyDescent="0.25">
      <c r="A28" s="22"/>
      <c r="B28" s="22"/>
      <c r="C28" s="22"/>
      <c r="D28" s="26" t="s">
        <v>199</v>
      </c>
      <c r="E28" s="37" t="s">
        <v>70</v>
      </c>
      <c r="F28" s="26" t="s">
        <v>60</v>
      </c>
      <c r="G28" s="26" t="s">
        <v>24</v>
      </c>
      <c r="H28" s="27">
        <v>50</v>
      </c>
      <c r="I28" s="27">
        <v>10</v>
      </c>
      <c r="J28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28" s="19"/>
      <c r="L28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28" s="18"/>
      <c r="N28" s="20"/>
      <c r="O28" s="20"/>
      <c r="P28" s="21" t="e">
        <f>Tableau1[[#This Row],[Prix TTC 
du conditionnement]]/Tableau1[[#This Row],[Conditionnement proposé par le candidat, exprimé en unité de mesure]]</f>
        <v>#DIV/0!</v>
      </c>
      <c r="Q28" s="20" t="e">
        <f>Tableau1[[#This Row],[Prix TTC 
de l''unité de mesure]]*Tableau1[[#This Row],[Quantité annuelle indicative (non contractuelle), exprimée en unité de mesure]]</f>
        <v>#DIV/0!</v>
      </c>
      <c r="R28" s="22"/>
    </row>
    <row r="29" spans="1:18" ht="24" customHeight="1" x14ac:dyDescent="0.25">
      <c r="A29" s="22"/>
      <c r="B29" s="22"/>
      <c r="C29" s="22"/>
      <c r="D29" s="26" t="s">
        <v>200</v>
      </c>
      <c r="E29" s="37" t="s">
        <v>71</v>
      </c>
      <c r="F29" s="26" t="s">
        <v>60</v>
      </c>
      <c r="G29" s="26" t="s">
        <v>24</v>
      </c>
      <c r="H29" s="27">
        <v>50</v>
      </c>
      <c r="I29" s="27">
        <v>10</v>
      </c>
      <c r="J29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29" s="19"/>
      <c r="L29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29" s="18"/>
      <c r="N29" s="20"/>
      <c r="O29" s="20"/>
      <c r="P29" s="21" t="e">
        <f>Tableau1[[#This Row],[Prix TTC 
du conditionnement]]/Tableau1[[#This Row],[Conditionnement proposé par le candidat, exprimé en unité de mesure]]</f>
        <v>#DIV/0!</v>
      </c>
      <c r="Q29" s="20" t="e">
        <f>Tableau1[[#This Row],[Prix TTC 
de l''unité de mesure]]*Tableau1[[#This Row],[Quantité annuelle indicative (non contractuelle), exprimée en unité de mesure]]</f>
        <v>#DIV/0!</v>
      </c>
      <c r="R29" s="22"/>
    </row>
    <row r="30" spans="1:18" ht="24" customHeight="1" x14ac:dyDescent="0.25">
      <c r="A30" s="22"/>
      <c r="B30" s="22"/>
      <c r="C30" s="22"/>
      <c r="D30" s="26" t="s">
        <v>201</v>
      </c>
      <c r="E30" s="37" t="s">
        <v>72</v>
      </c>
      <c r="F30" s="26" t="s">
        <v>60</v>
      </c>
      <c r="G30" s="26" t="s">
        <v>24</v>
      </c>
      <c r="H30" s="27">
        <v>50</v>
      </c>
      <c r="I30" s="27">
        <v>10</v>
      </c>
      <c r="J30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30" s="19"/>
      <c r="L30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30" s="18"/>
      <c r="N30" s="20"/>
      <c r="O30" s="20"/>
      <c r="P30" s="21" t="e">
        <f>Tableau1[[#This Row],[Prix TTC 
du conditionnement]]/Tableau1[[#This Row],[Conditionnement proposé par le candidat, exprimé en unité de mesure]]</f>
        <v>#DIV/0!</v>
      </c>
      <c r="Q30" s="20" t="e">
        <f>Tableau1[[#This Row],[Prix TTC 
de l''unité de mesure]]*Tableau1[[#This Row],[Quantité annuelle indicative (non contractuelle), exprimée en unité de mesure]]</f>
        <v>#DIV/0!</v>
      </c>
      <c r="R30" s="22"/>
    </row>
    <row r="31" spans="1:18" ht="24" customHeight="1" x14ac:dyDescent="0.25">
      <c r="A31" s="22"/>
      <c r="B31" s="22"/>
      <c r="C31" s="22"/>
      <c r="D31" s="26" t="s">
        <v>202</v>
      </c>
      <c r="E31" s="37" t="s">
        <v>73</v>
      </c>
      <c r="F31" s="26" t="s">
        <v>60</v>
      </c>
      <c r="G31" s="26" t="s">
        <v>24</v>
      </c>
      <c r="H31" s="27">
        <v>50</v>
      </c>
      <c r="I31" s="27">
        <v>10</v>
      </c>
      <c r="J31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31" s="19"/>
      <c r="L31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31" s="18"/>
      <c r="N31" s="20"/>
      <c r="O31" s="20"/>
      <c r="P31" s="21" t="e">
        <f>Tableau1[[#This Row],[Prix TTC 
du conditionnement]]/Tableau1[[#This Row],[Conditionnement proposé par le candidat, exprimé en unité de mesure]]</f>
        <v>#DIV/0!</v>
      </c>
      <c r="Q31" s="20" t="e">
        <f>Tableau1[[#This Row],[Prix TTC 
de l''unité de mesure]]*Tableau1[[#This Row],[Quantité annuelle indicative (non contractuelle), exprimée en unité de mesure]]</f>
        <v>#DIV/0!</v>
      </c>
      <c r="R31" s="22"/>
    </row>
    <row r="32" spans="1:18" ht="24" customHeight="1" x14ac:dyDescent="0.25">
      <c r="A32" s="22"/>
      <c r="B32" s="22"/>
      <c r="C32" s="22"/>
      <c r="D32" s="26" t="s">
        <v>203</v>
      </c>
      <c r="E32" s="37" t="s">
        <v>74</v>
      </c>
      <c r="F32" s="26" t="s">
        <v>60</v>
      </c>
      <c r="G32" s="26" t="s">
        <v>24</v>
      </c>
      <c r="H32" s="27">
        <v>50</v>
      </c>
      <c r="I32" s="27">
        <v>10</v>
      </c>
      <c r="J32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32" s="19"/>
      <c r="L32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32" s="18"/>
      <c r="N32" s="20"/>
      <c r="O32" s="20"/>
      <c r="P32" s="21" t="e">
        <f>Tableau1[[#This Row],[Prix TTC 
du conditionnement]]/Tableau1[[#This Row],[Conditionnement proposé par le candidat, exprimé en unité de mesure]]</f>
        <v>#DIV/0!</v>
      </c>
      <c r="Q32" s="20" t="e">
        <f>Tableau1[[#This Row],[Prix TTC 
de l''unité de mesure]]*Tableau1[[#This Row],[Quantité annuelle indicative (non contractuelle), exprimée en unité de mesure]]</f>
        <v>#DIV/0!</v>
      </c>
      <c r="R32" s="22"/>
    </row>
    <row r="33" spans="1:18" ht="24" customHeight="1" x14ac:dyDescent="0.25">
      <c r="A33" s="22"/>
      <c r="B33" s="22"/>
      <c r="C33" s="22"/>
      <c r="D33" s="26" t="s">
        <v>204</v>
      </c>
      <c r="E33" s="37" t="s">
        <v>75</v>
      </c>
      <c r="F33" s="26" t="s">
        <v>60</v>
      </c>
      <c r="G33" s="26" t="s">
        <v>24</v>
      </c>
      <c r="H33" s="27">
        <v>50</v>
      </c>
      <c r="I33" s="27">
        <v>10</v>
      </c>
      <c r="J33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33" s="19"/>
      <c r="L33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33" s="18"/>
      <c r="N33" s="20"/>
      <c r="O33" s="20"/>
      <c r="P33" s="21" t="e">
        <f>Tableau1[[#This Row],[Prix TTC 
du conditionnement]]/Tableau1[[#This Row],[Conditionnement proposé par le candidat, exprimé en unité de mesure]]</f>
        <v>#DIV/0!</v>
      </c>
      <c r="Q33" s="20" t="e">
        <f>Tableau1[[#This Row],[Prix TTC 
de l''unité de mesure]]*Tableau1[[#This Row],[Quantité annuelle indicative (non contractuelle), exprimée en unité de mesure]]</f>
        <v>#DIV/0!</v>
      </c>
      <c r="R33" s="22"/>
    </row>
    <row r="34" spans="1:18" ht="24" customHeight="1" x14ac:dyDescent="0.25">
      <c r="A34" s="22"/>
      <c r="B34" s="22"/>
      <c r="C34" s="22"/>
      <c r="D34" s="26" t="s">
        <v>205</v>
      </c>
      <c r="E34" s="37" t="s">
        <v>76</v>
      </c>
      <c r="F34" s="26" t="s">
        <v>60</v>
      </c>
      <c r="G34" s="26" t="s">
        <v>24</v>
      </c>
      <c r="H34" s="27">
        <v>50</v>
      </c>
      <c r="I34" s="27">
        <v>10</v>
      </c>
      <c r="J34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34" s="19"/>
      <c r="L34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34" s="18"/>
      <c r="N34" s="20"/>
      <c r="O34" s="20"/>
      <c r="P34" s="21" t="e">
        <f>Tableau1[[#This Row],[Prix TTC 
du conditionnement]]/Tableau1[[#This Row],[Conditionnement proposé par le candidat, exprimé en unité de mesure]]</f>
        <v>#DIV/0!</v>
      </c>
      <c r="Q34" s="20" t="e">
        <f>Tableau1[[#This Row],[Prix TTC 
de l''unité de mesure]]*Tableau1[[#This Row],[Quantité annuelle indicative (non contractuelle), exprimée en unité de mesure]]</f>
        <v>#DIV/0!</v>
      </c>
      <c r="R34" s="22"/>
    </row>
    <row r="35" spans="1:18" ht="24" customHeight="1" x14ac:dyDescent="0.25">
      <c r="A35" s="22"/>
      <c r="B35" s="22"/>
      <c r="C35" s="22"/>
      <c r="D35" s="26" t="s">
        <v>206</v>
      </c>
      <c r="E35" s="37" t="s">
        <v>77</v>
      </c>
      <c r="F35" s="26" t="s">
        <v>60</v>
      </c>
      <c r="G35" s="26" t="s">
        <v>24</v>
      </c>
      <c r="H35" s="27">
        <v>50</v>
      </c>
      <c r="I35" s="27">
        <v>10</v>
      </c>
      <c r="J35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35" s="19"/>
      <c r="L35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35" s="18"/>
      <c r="N35" s="20"/>
      <c r="O35" s="20"/>
      <c r="P35" s="21" t="e">
        <f>Tableau1[[#This Row],[Prix TTC 
du conditionnement]]/Tableau1[[#This Row],[Conditionnement proposé par le candidat, exprimé en unité de mesure]]</f>
        <v>#DIV/0!</v>
      </c>
      <c r="Q35" s="20" t="e">
        <f>Tableau1[[#This Row],[Prix TTC 
de l''unité de mesure]]*Tableau1[[#This Row],[Quantité annuelle indicative (non contractuelle), exprimée en unité de mesure]]</f>
        <v>#DIV/0!</v>
      </c>
      <c r="R35" s="22"/>
    </row>
    <row r="36" spans="1:18" ht="24" customHeight="1" x14ac:dyDescent="0.25">
      <c r="A36" s="22"/>
      <c r="B36" s="22"/>
      <c r="C36" s="22"/>
      <c r="D36" s="26" t="s">
        <v>207</v>
      </c>
      <c r="E36" s="37" t="s">
        <v>78</v>
      </c>
      <c r="F36" s="26" t="s">
        <v>60</v>
      </c>
      <c r="G36" s="26" t="s">
        <v>24</v>
      </c>
      <c r="H36" s="27">
        <v>50</v>
      </c>
      <c r="I36" s="27">
        <v>10</v>
      </c>
      <c r="J36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36" s="19"/>
      <c r="L36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36" s="18"/>
      <c r="N36" s="20"/>
      <c r="O36" s="20"/>
      <c r="P36" s="21" t="e">
        <f>Tableau1[[#This Row],[Prix TTC 
du conditionnement]]/Tableau1[[#This Row],[Conditionnement proposé par le candidat, exprimé en unité de mesure]]</f>
        <v>#DIV/0!</v>
      </c>
      <c r="Q36" s="20" t="e">
        <f>Tableau1[[#This Row],[Prix TTC 
de l''unité de mesure]]*Tableau1[[#This Row],[Quantité annuelle indicative (non contractuelle), exprimée en unité de mesure]]</f>
        <v>#DIV/0!</v>
      </c>
      <c r="R36" s="22"/>
    </row>
    <row r="37" spans="1:18" ht="24" customHeight="1" x14ac:dyDescent="0.25">
      <c r="A37" s="22"/>
      <c r="B37" s="22"/>
      <c r="C37" s="22"/>
      <c r="D37" s="26" t="s">
        <v>208</v>
      </c>
      <c r="E37" s="37" t="s">
        <v>79</v>
      </c>
      <c r="F37" s="26" t="s">
        <v>60</v>
      </c>
      <c r="G37" s="26" t="s">
        <v>24</v>
      </c>
      <c r="H37" s="27">
        <v>50</v>
      </c>
      <c r="I37" s="27">
        <v>10</v>
      </c>
      <c r="J37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37" s="19"/>
      <c r="L37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37" s="18"/>
      <c r="N37" s="20"/>
      <c r="O37" s="20"/>
      <c r="P37" s="21" t="e">
        <f>Tableau1[[#This Row],[Prix TTC 
du conditionnement]]/Tableau1[[#This Row],[Conditionnement proposé par le candidat, exprimé en unité de mesure]]</f>
        <v>#DIV/0!</v>
      </c>
      <c r="Q37" s="20" t="e">
        <f>Tableau1[[#This Row],[Prix TTC 
de l''unité de mesure]]*Tableau1[[#This Row],[Quantité annuelle indicative (non contractuelle), exprimée en unité de mesure]]</f>
        <v>#DIV/0!</v>
      </c>
      <c r="R37" s="22"/>
    </row>
    <row r="38" spans="1:18" ht="24" customHeight="1" x14ac:dyDescent="0.25">
      <c r="A38" s="22"/>
      <c r="B38" s="22"/>
      <c r="C38" s="22"/>
      <c r="D38" s="26" t="s">
        <v>209</v>
      </c>
      <c r="E38" s="37" t="s">
        <v>80</v>
      </c>
      <c r="F38" s="26" t="s">
        <v>60</v>
      </c>
      <c r="G38" s="26" t="s">
        <v>24</v>
      </c>
      <c r="H38" s="27">
        <v>50</v>
      </c>
      <c r="I38" s="27">
        <v>10</v>
      </c>
      <c r="J38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38" s="19"/>
      <c r="L38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38" s="18"/>
      <c r="N38" s="20"/>
      <c r="O38" s="20"/>
      <c r="P38" s="21" t="e">
        <f>Tableau1[[#This Row],[Prix TTC 
du conditionnement]]/Tableau1[[#This Row],[Conditionnement proposé par le candidat, exprimé en unité de mesure]]</f>
        <v>#DIV/0!</v>
      </c>
      <c r="Q38" s="20" t="e">
        <f>Tableau1[[#This Row],[Prix TTC 
de l''unité de mesure]]*Tableau1[[#This Row],[Quantité annuelle indicative (non contractuelle), exprimée en unité de mesure]]</f>
        <v>#DIV/0!</v>
      </c>
      <c r="R38" s="22"/>
    </row>
    <row r="39" spans="1:18" ht="24" customHeight="1" x14ac:dyDescent="0.25">
      <c r="A39" s="22"/>
      <c r="B39" s="22"/>
      <c r="C39" s="22"/>
      <c r="D39" s="26" t="s">
        <v>210</v>
      </c>
      <c r="E39" s="37" t="s">
        <v>81</v>
      </c>
      <c r="F39" s="26" t="s">
        <v>60</v>
      </c>
      <c r="G39" s="26" t="s">
        <v>24</v>
      </c>
      <c r="H39" s="27">
        <v>50</v>
      </c>
      <c r="I39" s="27">
        <v>10</v>
      </c>
      <c r="J39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39" s="19"/>
      <c r="L39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39" s="18"/>
      <c r="N39" s="20"/>
      <c r="O39" s="20"/>
      <c r="P39" s="21" t="e">
        <f>Tableau1[[#This Row],[Prix TTC 
du conditionnement]]/Tableau1[[#This Row],[Conditionnement proposé par le candidat, exprimé en unité de mesure]]</f>
        <v>#DIV/0!</v>
      </c>
      <c r="Q39" s="20" t="e">
        <f>Tableau1[[#This Row],[Prix TTC 
de l''unité de mesure]]*Tableau1[[#This Row],[Quantité annuelle indicative (non contractuelle), exprimée en unité de mesure]]</f>
        <v>#DIV/0!</v>
      </c>
      <c r="R39" s="22"/>
    </row>
    <row r="40" spans="1:18" ht="24" customHeight="1" x14ac:dyDescent="0.25">
      <c r="A40" s="22"/>
      <c r="B40" s="22"/>
      <c r="C40" s="22"/>
      <c r="D40" s="26" t="s">
        <v>211</v>
      </c>
      <c r="E40" s="37" t="s">
        <v>82</v>
      </c>
      <c r="F40" s="26" t="s">
        <v>60</v>
      </c>
      <c r="G40" s="26" t="s">
        <v>24</v>
      </c>
      <c r="H40" s="27">
        <v>50</v>
      </c>
      <c r="I40" s="27">
        <v>10</v>
      </c>
      <c r="J40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40" s="19"/>
      <c r="L40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40" s="18"/>
      <c r="N40" s="20"/>
      <c r="O40" s="20"/>
      <c r="P40" s="21" t="e">
        <f>Tableau1[[#This Row],[Prix TTC 
du conditionnement]]/Tableau1[[#This Row],[Conditionnement proposé par le candidat, exprimé en unité de mesure]]</f>
        <v>#DIV/0!</v>
      </c>
      <c r="Q40" s="20" t="e">
        <f>Tableau1[[#This Row],[Prix TTC 
de l''unité de mesure]]*Tableau1[[#This Row],[Quantité annuelle indicative (non contractuelle), exprimée en unité de mesure]]</f>
        <v>#DIV/0!</v>
      </c>
      <c r="R40" s="22"/>
    </row>
    <row r="41" spans="1:18" ht="24" customHeight="1" x14ac:dyDescent="0.25">
      <c r="A41" s="22"/>
      <c r="B41" s="22"/>
      <c r="C41" s="22"/>
      <c r="D41" s="26" t="s">
        <v>212</v>
      </c>
      <c r="E41" s="37" t="s">
        <v>83</v>
      </c>
      <c r="F41" s="26" t="s">
        <v>60</v>
      </c>
      <c r="G41" s="26" t="s">
        <v>24</v>
      </c>
      <c r="H41" s="27">
        <v>50</v>
      </c>
      <c r="I41" s="27">
        <v>10</v>
      </c>
      <c r="J41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41" s="19"/>
      <c r="L41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41" s="18"/>
      <c r="N41" s="20"/>
      <c r="O41" s="20"/>
      <c r="P41" s="21" t="e">
        <f>Tableau1[[#This Row],[Prix TTC 
du conditionnement]]/Tableau1[[#This Row],[Conditionnement proposé par le candidat, exprimé en unité de mesure]]</f>
        <v>#DIV/0!</v>
      </c>
      <c r="Q41" s="20" t="e">
        <f>Tableau1[[#This Row],[Prix TTC 
de l''unité de mesure]]*Tableau1[[#This Row],[Quantité annuelle indicative (non contractuelle), exprimée en unité de mesure]]</f>
        <v>#DIV/0!</v>
      </c>
      <c r="R41" s="22"/>
    </row>
    <row r="42" spans="1:18" ht="24" customHeight="1" x14ac:dyDescent="0.25">
      <c r="A42" s="22"/>
      <c r="B42" s="22"/>
      <c r="C42" s="22"/>
      <c r="D42" s="26" t="s">
        <v>213</v>
      </c>
      <c r="E42" s="37" t="s">
        <v>84</v>
      </c>
      <c r="F42" s="26" t="s">
        <v>60</v>
      </c>
      <c r="G42" s="26" t="s">
        <v>24</v>
      </c>
      <c r="H42" s="27">
        <v>50</v>
      </c>
      <c r="I42" s="27">
        <v>10</v>
      </c>
      <c r="J42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42" s="19"/>
      <c r="L42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42" s="18"/>
      <c r="N42" s="20"/>
      <c r="O42" s="20"/>
      <c r="P42" s="21" t="e">
        <f>Tableau1[[#This Row],[Prix TTC 
du conditionnement]]/Tableau1[[#This Row],[Conditionnement proposé par le candidat, exprimé en unité de mesure]]</f>
        <v>#DIV/0!</v>
      </c>
      <c r="Q42" s="20" t="e">
        <f>Tableau1[[#This Row],[Prix TTC 
de l''unité de mesure]]*Tableau1[[#This Row],[Quantité annuelle indicative (non contractuelle), exprimée en unité de mesure]]</f>
        <v>#DIV/0!</v>
      </c>
      <c r="R42" s="22"/>
    </row>
    <row r="43" spans="1:18" ht="24" customHeight="1" x14ac:dyDescent="0.25">
      <c r="A43" s="22"/>
      <c r="B43" s="22"/>
      <c r="C43" s="22"/>
      <c r="D43" s="26" t="s">
        <v>214</v>
      </c>
      <c r="E43" s="37" t="s">
        <v>85</v>
      </c>
      <c r="F43" s="26" t="s">
        <v>60</v>
      </c>
      <c r="G43" s="26" t="s">
        <v>24</v>
      </c>
      <c r="H43" s="27">
        <v>50</v>
      </c>
      <c r="I43" s="27">
        <v>10</v>
      </c>
      <c r="J43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43" s="19"/>
      <c r="L43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43" s="18"/>
      <c r="N43" s="20"/>
      <c r="O43" s="20"/>
      <c r="P43" s="21" t="e">
        <f>Tableau1[[#This Row],[Prix TTC 
du conditionnement]]/Tableau1[[#This Row],[Conditionnement proposé par le candidat, exprimé en unité de mesure]]</f>
        <v>#DIV/0!</v>
      </c>
      <c r="Q43" s="20" t="e">
        <f>Tableau1[[#This Row],[Prix TTC 
de l''unité de mesure]]*Tableau1[[#This Row],[Quantité annuelle indicative (non contractuelle), exprimée en unité de mesure]]</f>
        <v>#DIV/0!</v>
      </c>
      <c r="R43" s="22"/>
    </row>
    <row r="44" spans="1:18" ht="24" customHeight="1" x14ac:dyDescent="0.25">
      <c r="A44" s="22"/>
      <c r="B44" s="22"/>
      <c r="C44" s="22"/>
      <c r="D44" s="26" t="s">
        <v>215</v>
      </c>
      <c r="E44" s="37" t="s">
        <v>86</v>
      </c>
      <c r="F44" s="26" t="s">
        <v>60</v>
      </c>
      <c r="G44" s="26" t="s">
        <v>24</v>
      </c>
      <c r="H44" s="27">
        <v>50</v>
      </c>
      <c r="I44" s="27">
        <v>10</v>
      </c>
      <c r="J44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44" s="19"/>
      <c r="L44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44" s="18"/>
      <c r="N44" s="20"/>
      <c r="O44" s="20"/>
      <c r="P44" s="21" t="e">
        <f>Tableau1[[#This Row],[Prix TTC 
du conditionnement]]/Tableau1[[#This Row],[Conditionnement proposé par le candidat, exprimé en unité de mesure]]</f>
        <v>#DIV/0!</v>
      </c>
      <c r="Q44" s="20" t="e">
        <f>Tableau1[[#This Row],[Prix TTC 
de l''unité de mesure]]*Tableau1[[#This Row],[Quantité annuelle indicative (non contractuelle), exprimée en unité de mesure]]</f>
        <v>#DIV/0!</v>
      </c>
      <c r="R44" s="22"/>
    </row>
    <row r="45" spans="1:18" ht="24" customHeight="1" x14ac:dyDescent="0.25">
      <c r="A45" s="22"/>
      <c r="B45" s="22"/>
      <c r="C45" s="22"/>
      <c r="D45" s="26" t="s">
        <v>216</v>
      </c>
      <c r="E45" s="37" t="s">
        <v>87</v>
      </c>
      <c r="F45" s="26" t="s">
        <v>60</v>
      </c>
      <c r="G45" s="26" t="s">
        <v>24</v>
      </c>
      <c r="H45" s="27">
        <v>50</v>
      </c>
      <c r="I45" s="27">
        <v>10</v>
      </c>
      <c r="J45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45" s="19"/>
      <c r="L45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45" s="18"/>
      <c r="N45" s="20"/>
      <c r="O45" s="20"/>
      <c r="P45" s="21" t="e">
        <f>Tableau1[[#This Row],[Prix TTC 
du conditionnement]]/Tableau1[[#This Row],[Conditionnement proposé par le candidat, exprimé en unité de mesure]]</f>
        <v>#DIV/0!</v>
      </c>
      <c r="Q45" s="20" t="e">
        <f>Tableau1[[#This Row],[Prix TTC 
de l''unité de mesure]]*Tableau1[[#This Row],[Quantité annuelle indicative (non contractuelle), exprimée en unité de mesure]]</f>
        <v>#DIV/0!</v>
      </c>
      <c r="R45" s="22"/>
    </row>
    <row r="46" spans="1:18" ht="24" customHeight="1" x14ac:dyDescent="0.25">
      <c r="A46" s="22"/>
      <c r="B46" s="22"/>
      <c r="C46" s="22"/>
      <c r="D46" s="26" t="s">
        <v>217</v>
      </c>
      <c r="E46" s="37" t="s">
        <v>88</v>
      </c>
      <c r="F46" s="26" t="s">
        <v>60</v>
      </c>
      <c r="G46" s="26" t="s">
        <v>24</v>
      </c>
      <c r="H46" s="27">
        <v>50</v>
      </c>
      <c r="I46" s="27">
        <v>10</v>
      </c>
      <c r="J46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46" s="19"/>
      <c r="L46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46" s="18"/>
      <c r="N46" s="20"/>
      <c r="O46" s="20"/>
      <c r="P46" s="21" t="e">
        <f>Tableau1[[#This Row],[Prix TTC 
du conditionnement]]/Tableau1[[#This Row],[Conditionnement proposé par le candidat, exprimé en unité de mesure]]</f>
        <v>#DIV/0!</v>
      </c>
      <c r="Q46" s="20" t="e">
        <f>Tableau1[[#This Row],[Prix TTC 
de l''unité de mesure]]*Tableau1[[#This Row],[Quantité annuelle indicative (non contractuelle), exprimée en unité de mesure]]</f>
        <v>#DIV/0!</v>
      </c>
      <c r="R46" s="22"/>
    </row>
    <row r="47" spans="1:18" ht="24" customHeight="1" x14ac:dyDescent="0.25">
      <c r="A47" s="22"/>
      <c r="B47" s="22"/>
      <c r="C47" s="22"/>
      <c r="D47" s="26" t="s">
        <v>218</v>
      </c>
      <c r="E47" s="37" t="s">
        <v>89</v>
      </c>
      <c r="F47" s="26" t="s">
        <v>60</v>
      </c>
      <c r="G47" s="26" t="s">
        <v>24</v>
      </c>
      <c r="H47" s="27">
        <v>50</v>
      </c>
      <c r="I47" s="27">
        <v>10</v>
      </c>
      <c r="J47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47" s="19"/>
      <c r="L47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47" s="18"/>
      <c r="N47" s="20"/>
      <c r="O47" s="20"/>
      <c r="P47" s="21" t="e">
        <f>Tableau1[[#This Row],[Prix TTC 
du conditionnement]]/Tableau1[[#This Row],[Conditionnement proposé par le candidat, exprimé en unité de mesure]]</f>
        <v>#DIV/0!</v>
      </c>
      <c r="Q47" s="20" t="e">
        <f>Tableau1[[#This Row],[Prix TTC 
de l''unité de mesure]]*Tableau1[[#This Row],[Quantité annuelle indicative (non contractuelle), exprimée en unité de mesure]]</f>
        <v>#DIV/0!</v>
      </c>
      <c r="R47" s="22"/>
    </row>
    <row r="48" spans="1:18" ht="24" customHeight="1" x14ac:dyDescent="0.25">
      <c r="A48" s="22"/>
      <c r="B48" s="22"/>
      <c r="C48" s="22"/>
      <c r="D48" s="26" t="s">
        <v>219</v>
      </c>
      <c r="E48" s="37" t="s">
        <v>90</v>
      </c>
      <c r="F48" s="26" t="s">
        <v>60</v>
      </c>
      <c r="G48" s="26" t="s">
        <v>24</v>
      </c>
      <c r="H48" s="27">
        <v>50</v>
      </c>
      <c r="I48" s="27">
        <v>10</v>
      </c>
      <c r="J48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48" s="19"/>
      <c r="L48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48" s="18"/>
      <c r="N48" s="20"/>
      <c r="O48" s="20"/>
      <c r="P48" s="21" t="e">
        <f>Tableau1[[#This Row],[Prix TTC 
du conditionnement]]/Tableau1[[#This Row],[Conditionnement proposé par le candidat, exprimé en unité de mesure]]</f>
        <v>#DIV/0!</v>
      </c>
      <c r="Q48" s="20" t="e">
        <f>Tableau1[[#This Row],[Prix TTC 
de l''unité de mesure]]*Tableau1[[#This Row],[Quantité annuelle indicative (non contractuelle), exprimée en unité de mesure]]</f>
        <v>#DIV/0!</v>
      </c>
      <c r="R48" s="22"/>
    </row>
    <row r="49" spans="1:18" ht="24" customHeight="1" x14ac:dyDescent="0.25">
      <c r="A49" s="22"/>
      <c r="B49" s="22"/>
      <c r="C49" s="22"/>
      <c r="D49" s="26" t="s">
        <v>220</v>
      </c>
      <c r="E49" s="37" t="s">
        <v>91</v>
      </c>
      <c r="F49" s="26" t="s">
        <v>60</v>
      </c>
      <c r="G49" s="26" t="s">
        <v>24</v>
      </c>
      <c r="H49" s="27">
        <v>50</v>
      </c>
      <c r="I49" s="27">
        <v>10</v>
      </c>
      <c r="J49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49" s="19"/>
      <c r="L49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49" s="18"/>
      <c r="N49" s="20"/>
      <c r="O49" s="20"/>
      <c r="P49" s="21" t="e">
        <f>Tableau1[[#This Row],[Prix TTC 
du conditionnement]]/Tableau1[[#This Row],[Conditionnement proposé par le candidat, exprimé en unité de mesure]]</f>
        <v>#DIV/0!</v>
      </c>
      <c r="Q49" s="20" t="e">
        <f>Tableau1[[#This Row],[Prix TTC 
de l''unité de mesure]]*Tableau1[[#This Row],[Quantité annuelle indicative (non contractuelle), exprimée en unité de mesure]]</f>
        <v>#DIV/0!</v>
      </c>
      <c r="R49" s="22"/>
    </row>
    <row r="50" spans="1:18" ht="24" customHeight="1" x14ac:dyDescent="0.25">
      <c r="A50" s="22"/>
      <c r="B50" s="22"/>
      <c r="C50" s="22"/>
      <c r="D50" s="26" t="s">
        <v>221</v>
      </c>
      <c r="E50" s="37" t="s">
        <v>92</v>
      </c>
      <c r="F50" s="26" t="s">
        <v>60</v>
      </c>
      <c r="G50" s="26" t="s">
        <v>24</v>
      </c>
      <c r="H50" s="27">
        <v>50</v>
      </c>
      <c r="I50" s="27">
        <v>10</v>
      </c>
      <c r="J50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50" s="19"/>
      <c r="L50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50" s="18"/>
      <c r="N50" s="20"/>
      <c r="O50" s="20"/>
      <c r="P50" s="21" t="e">
        <f>Tableau1[[#This Row],[Prix TTC 
du conditionnement]]/Tableau1[[#This Row],[Conditionnement proposé par le candidat, exprimé en unité de mesure]]</f>
        <v>#DIV/0!</v>
      </c>
      <c r="Q50" s="20" t="e">
        <f>Tableau1[[#This Row],[Prix TTC 
de l''unité de mesure]]*Tableau1[[#This Row],[Quantité annuelle indicative (non contractuelle), exprimée en unité de mesure]]</f>
        <v>#DIV/0!</v>
      </c>
      <c r="R50" s="22"/>
    </row>
    <row r="51" spans="1:18" ht="24" customHeight="1" x14ac:dyDescent="0.25">
      <c r="A51" s="22"/>
      <c r="B51" s="22"/>
      <c r="C51" s="22"/>
      <c r="D51" s="26" t="s">
        <v>222</v>
      </c>
      <c r="E51" s="37" t="s">
        <v>93</v>
      </c>
      <c r="F51" s="26" t="s">
        <v>60</v>
      </c>
      <c r="G51" s="26" t="s">
        <v>24</v>
      </c>
      <c r="H51" s="27">
        <v>50</v>
      </c>
      <c r="I51" s="27">
        <v>10</v>
      </c>
      <c r="J51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51" s="19"/>
      <c r="L51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51" s="18"/>
      <c r="N51" s="20"/>
      <c r="O51" s="20"/>
      <c r="P51" s="21" t="e">
        <f>Tableau1[[#This Row],[Prix TTC 
du conditionnement]]/Tableau1[[#This Row],[Conditionnement proposé par le candidat, exprimé en unité de mesure]]</f>
        <v>#DIV/0!</v>
      </c>
      <c r="Q51" s="20" t="e">
        <f>Tableau1[[#This Row],[Prix TTC 
de l''unité de mesure]]*Tableau1[[#This Row],[Quantité annuelle indicative (non contractuelle), exprimée en unité de mesure]]</f>
        <v>#DIV/0!</v>
      </c>
      <c r="R51" s="22"/>
    </row>
    <row r="52" spans="1:18" ht="24" customHeight="1" x14ac:dyDescent="0.25">
      <c r="A52" s="22"/>
      <c r="B52" s="22"/>
      <c r="C52" s="22"/>
      <c r="D52" s="26" t="s">
        <v>223</v>
      </c>
      <c r="E52" s="37" t="s">
        <v>94</v>
      </c>
      <c r="F52" s="26" t="s">
        <v>60</v>
      </c>
      <c r="G52" s="26" t="s">
        <v>24</v>
      </c>
      <c r="H52" s="27">
        <v>50</v>
      </c>
      <c r="I52" s="27">
        <v>10</v>
      </c>
      <c r="J52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52" s="19"/>
      <c r="L52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52" s="18"/>
      <c r="N52" s="20"/>
      <c r="O52" s="20"/>
      <c r="P52" s="21" t="e">
        <f>Tableau1[[#This Row],[Prix TTC 
du conditionnement]]/Tableau1[[#This Row],[Conditionnement proposé par le candidat, exprimé en unité de mesure]]</f>
        <v>#DIV/0!</v>
      </c>
      <c r="Q52" s="20" t="e">
        <f>Tableau1[[#This Row],[Prix TTC 
de l''unité de mesure]]*Tableau1[[#This Row],[Quantité annuelle indicative (non contractuelle), exprimée en unité de mesure]]</f>
        <v>#DIV/0!</v>
      </c>
      <c r="R52" s="22"/>
    </row>
    <row r="53" spans="1:18" ht="24" customHeight="1" x14ac:dyDescent="0.25">
      <c r="A53" s="22"/>
      <c r="B53" s="22"/>
      <c r="C53" s="22"/>
      <c r="D53" s="26" t="s">
        <v>224</v>
      </c>
      <c r="E53" s="37" t="s">
        <v>95</v>
      </c>
      <c r="F53" s="26" t="s">
        <v>60</v>
      </c>
      <c r="G53" s="26" t="s">
        <v>24</v>
      </c>
      <c r="H53" s="27">
        <v>50</v>
      </c>
      <c r="I53" s="27">
        <v>10</v>
      </c>
      <c r="J53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53" s="19"/>
      <c r="L53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53" s="18"/>
      <c r="N53" s="20"/>
      <c r="O53" s="20"/>
      <c r="P53" s="21" t="e">
        <f>Tableau1[[#This Row],[Prix TTC 
du conditionnement]]/Tableau1[[#This Row],[Conditionnement proposé par le candidat, exprimé en unité de mesure]]</f>
        <v>#DIV/0!</v>
      </c>
      <c r="Q53" s="20" t="e">
        <f>Tableau1[[#This Row],[Prix TTC 
de l''unité de mesure]]*Tableau1[[#This Row],[Quantité annuelle indicative (non contractuelle), exprimée en unité de mesure]]</f>
        <v>#DIV/0!</v>
      </c>
      <c r="R53" s="22"/>
    </row>
    <row r="54" spans="1:18" ht="24" customHeight="1" x14ac:dyDescent="0.25">
      <c r="A54" s="22"/>
      <c r="B54" s="22"/>
      <c r="C54" s="22"/>
      <c r="D54" s="26" t="s">
        <v>225</v>
      </c>
      <c r="E54" s="37" t="s">
        <v>96</v>
      </c>
      <c r="F54" s="26" t="s">
        <v>60</v>
      </c>
      <c r="G54" s="26" t="s">
        <v>24</v>
      </c>
      <c r="H54" s="27">
        <v>50</v>
      </c>
      <c r="I54" s="27">
        <v>10</v>
      </c>
      <c r="J54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54" s="19"/>
      <c r="L54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54" s="18"/>
      <c r="N54" s="20"/>
      <c r="O54" s="20"/>
      <c r="P54" s="21" t="e">
        <f>Tableau1[[#This Row],[Prix TTC 
du conditionnement]]/Tableau1[[#This Row],[Conditionnement proposé par le candidat, exprimé en unité de mesure]]</f>
        <v>#DIV/0!</v>
      </c>
      <c r="Q54" s="20" t="e">
        <f>Tableau1[[#This Row],[Prix TTC 
de l''unité de mesure]]*Tableau1[[#This Row],[Quantité annuelle indicative (non contractuelle), exprimée en unité de mesure]]</f>
        <v>#DIV/0!</v>
      </c>
      <c r="R54" s="22"/>
    </row>
    <row r="55" spans="1:18" ht="24" customHeight="1" x14ac:dyDescent="0.25">
      <c r="A55" s="22"/>
      <c r="B55" s="22"/>
      <c r="C55" s="22"/>
      <c r="D55" s="26" t="s">
        <v>226</v>
      </c>
      <c r="E55" s="37" t="s">
        <v>97</v>
      </c>
      <c r="F55" s="26" t="s">
        <v>60</v>
      </c>
      <c r="G55" s="26" t="s">
        <v>24</v>
      </c>
      <c r="H55" s="27">
        <v>50</v>
      </c>
      <c r="I55" s="27">
        <v>10</v>
      </c>
      <c r="J55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55" s="19"/>
      <c r="L55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55" s="18"/>
      <c r="N55" s="20"/>
      <c r="O55" s="20"/>
      <c r="P55" s="21" t="e">
        <f>Tableau1[[#This Row],[Prix TTC 
du conditionnement]]/Tableau1[[#This Row],[Conditionnement proposé par le candidat, exprimé en unité de mesure]]</f>
        <v>#DIV/0!</v>
      </c>
      <c r="Q55" s="20" t="e">
        <f>Tableau1[[#This Row],[Prix TTC 
de l''unité de mesure]]*Tableau1[[#This Row],[Quantité annuelle indicative (non contractuelle), exprimée en unité de mesure]]</f>
        <v>#DIV/0!</v>
      </c>
      <c r="R55" s="22"/>
    </row>
    <row r="56" spans="1:18" ht="24" customHeight="1" x14ac:dyDescent="0.25">
      <c r="A56" s="22"/>
      <c r="B56" s="22"/>
      <c r="C56" s="22"/>
      <c r="D56" s="26" t="s">
        <v>227</v>
      </c>
      <c r="E56" s="37" t="s">
        <v>98</v>
      </c>
      <c r="F56" s="26" t="s">
        <v>60</v>
      </c>
      <c r="G56" s="26" t="s">
        <v>24</v>
      </c>
      <c r="H56" s="27">
        <v>50</v>
      </c>
      <c r="I56" s="27">
        <v>10</v>
      </c>
      <c r="J56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56" s="19"/>
      <c r="L56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56" s="18"/>
      <c r="N56" s="20"/>
      <c r="O56" s="20"/>
      <c r="P56" s="21" t="e">
        <f>Tableau1[[#This Row],[Prix TTC 
du conditionnement]]/Tableau1[[#This Row],[Conditionnement proposé par le candidat, exprimé en unité de mesure]]</f>
        <v>#DIV/0!</v>
      </c>
      <c r="Q56" s="20" t="e">
        <f>Tableau1[[#This Row],[Prix TTC 
de l''unité de mesure]]*Tableau1[[#This Row],[Quantité annuelle indicative (non contractuelle), exprimée en unité de mesure]]</f>
        <v>#DIV/0!</v>
      </c>
      <c r="R56" s="22"/>
    </row>
    <row r="57" spans="1:18" ht="24" customHeight="1" x14ac:dyDescent="0.25">
      <c r="A57" s="22"/>
      <c r="B57" s="22"/>
      <c r="C57" s="22"/>
      <c r="D57" s="26" t="s">
        <v>228</v>
      </c>
      <c r="E57" s="37" t="s">
        <v>99</v>
      </c>
      <c r="F57" s="26" t="s">
        <v>60</v>
      </c>
      <c r="G57" s="26" t="s">
        <v>24</v>
      </c>
      <c r="H57" s="27">
        <v>50</v>
      </c>
      <c r="I57" s="27">
        <v>10</v>
      </c>
      <c r="J57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57" s="19"/>
      <c r="L57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57" s="18"/>
      <c r="N57" s="20"/>
      <c r="O57" s="20"/>
      <c r="P57" s="21" t="e">
        <f>Tableau1[[#This Row],[Prix TTC 
du conditionnement]]/Tableau1[[#This Row],[Conditionnement proposé par le candidat, exprimé en unité de mesure]]</f>
        <v>#DIV/0!</v>
      </c>
      <c r="Q57" s="20" t="e">
        <f>Tableau1[[#This Row],[Prix TTC 
de l''unité de mesure]]*Tableau1[[#This Row],[Quantité annuelle indicative (non contractuelle), exprimée en unité de mesure]]</f>
        <v>#DIV/0!</v>
      </c>
      <c r="R57" s="22"/>
    </row>
    <row r="58" spans="1:18" ht="24" customHeight="1" x14ac:dyDescent="0.25">
      <c r="A58" s="22"/>
      <c r="B58" s="22"/>
      <c r="C58" s="22"/>
      <c r="D58" s="26" t="s">
        <v>229</v>
      </c>
      <c r="E58" s="37" t="s">
        <v>100</v>
      </c>
      <c r="F58" s="26" t="s">
        <v>60</v>
      </c>
      <c r="G58" s="26" t="s">
        <v>24</v>
      </c>
      <c r="H58" s="27">
        <v>50</v>
      </c>
      <c r="I58" s="27">
        <v>10</v>
      </c>
      <c r="J58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58" s="19"/>
      <c r="L58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58" s="18"/>
      <c r="N58" s="20"/>
      <c r="O58" s="20"/>
      <c r="P58" s="21" t="e">
        <f>Tableau1[[#This Row],[Prix TTC 
du conditionnement]]/Tableau1[[#This Row],[Conditionnement proposé par le candidat, exprimé en unité de mesure]]</f>
        <v>#DIV/0!</v>
      </c>
      <c r="Q58" s="20" t="e">
        <f>Tableau1[[#This Row],[Prix TTC 
de l''unité de mesure]]*Tableau1[[#This Row],[Quantité annuelle indicative (non contractuelle), exprimée en unité de mesure]]</f>
        <v>#DIV/0!</v>
      </c>
      <c r="R58" s="22"/>
    </row>
    <row r="59" spans="1:18" ht="24" customHeight="1" x14ac:dyDescent="0.25">
      <c r="A59" s="22"/>
      <c r="B59" s="22"/>
      <c r="C59" s="22"/>
      <c r="D59" s="26" t="s">
        <v>230</v>
      </c>
      <c r="E59" s="37" t="s">
        <v>101</v>
      </c>
      <c r="F59" s="26" t="s">
        <v>60</v>
      </c>
      <c r="G59" s="26" t="s">
        <v>24</v>
      </c>
      <c r="H59" s="27">
        <v>50</v>
      </c>
      <c r="I59" s="27">
        <v>10</v>
      </c>
      <c r="J59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59" s="19"/>
      <c r="L59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59" s="18"/>
      <c r="N59" s="20"/>
      <c r="O59" s="20"/>
      <c r="P59" s="21" t="e">
        <f>Tableau1[[#This Row],[Prix TTC 
du conditionnement]]/Tableau1[[#This Row],[Conditionnement proposé par le candidat, exprimé en unité de mesure]]</f>
        <v>#DIV/0!</v>
      </c>
      <c r="Q59" s="20" t="e">
        <f>Tableau1[[#This Row],[Prix TTC 
de l''unité de mesure]]*Tableau1[[#This Row],[Quantité annuelle indicative (non contractuelle), exprimée en unité de mesure]]</f>
        <v>#DIV/0!</v>
      </c>
      <c r="R59" s="22"/>
    </row>
    <row r="60" spans="1:18" ht="24" customHeight="1" x14ac:dyDescent="0.25">
      <c r="A60" s="22"/>
      <c r="B60" s="22"/>
      <c r="C60" s="22"/>
      <c r="D60" s="26" t="s">
        <v>231</v>
      </c>
      <c r="E60" s="37" t="s">
        <v>102</v>
      </c>
      <c r="F60" s="26" t="s">
        <v>60</v>
      </c>
      <c r="G60" s="26" t="s">
        <v>24</v>
      </c>
      <c r="H60" s="27">
        <v>50</v>
      </c>
      <c r="I60" s="27">
        <v>10</v>
      </c>
      <c r="J60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60" s="19"/>
      <c r="L60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60" s="18"/>
      <c r="N60" s="20"/>
      <c r="O60" s="20"/>
      <c r="P60" s="21" t="e">
        <f>Tableau1[[#This Row],[Prix TTC 
du conditionnement]]/Tableau1[[#This Row],[Conditionnement proposé par le candidat, exprimé en unité de mesure]]</f>
        <v>#DIV/0!</v>
      </c>
      <c r="Q60" s="20" t="e">
        <f>Tableau1[[#This Row],[Prix TTC 
de l''unité de mesure]]*Tableau1[[#This Row],[Quantité annuelle indicative (non contractuelle), exprimée en unité de mesure]]</f>
        <v>#DIV/0!</v>
      </c>
      <c r="R60" s="22"/>
    </row>
    <row r="61" spans="1:18" ht="24" customHeight="1" x14ac:dyDescent="0.25">
      <c r="A61" s="22"/>
      <c r="B61" s="22"/>
      <c r="C61" s="22"/>
      <c r="D61" s="26" t="s">
        <v>232</v>
      </c>
      <c r="E61" s="37" t="s">
        <v>103</v>
      </c>
      <c r="F61" s="26" t="s">
        <v>60</v>
      </c>
      <c r="G61" s="26" t="s">
        <v>24</v>
      </c>
      <c r="H61" s="27">
        <v>50</v>
      </c>
      <c r="I61" s="27">
        <v>10</v>
      </c>
      <c r="J61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61" s="19"/>
      <c r="L61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61" s="18"/>
      <c r="N61" s="20"/>
      <c r="O61" s="20"/>
      <c r="P61" s="21" t="e">
        <f>Tableau1[[#This Row],[Prix TTC 
du conditionnement]]/Tableau1[[#This Row],[Conditionnement proposé par le candidat, exprimé en unité de mesure]]</f>
        <v>#DIV/0!</v>
      </c>
      <c r="Q61" s="20" t="e">
        <f>Tableau1[[#This Row],[Prix TTC 
de l''unité de mesure]]*Tableau1[[#This Row],[Quantité annuelle indicative (non contractuelle), exprimée en unité de mesure]]</f>
        <v>#DIV/0!</v>
      </c>
      <c r="R61" s="22"/>
    </row>
    <row r="62" spans="1:18" ht="24" customHeight="1" x14ac:dyDescent="0.25">
      <c r="A62" s="22"/>
      <c r="B62" s="22"/>
      <c r="C62" s="22"/>
      <c r="D62" s="26" t="s">
        <v>233</v>
      </c>
      <c r="E62" s="37" t="s">
        <v>104</v>
      </c>
      <c r="F62" s="26" t="s">
        <v>60</v>
      </c>
      <c r="G62" s="26" t="s">
        <v>24</v>
      </c>
      <c r="H62" s="27">
        <v>50</v>
      </c>
      <c r="I62" s="27">
        <v>10</v>
      </c>
      <c r="J62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62" s="19"/>
      <c r="L62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62" s="18"/>
      <c r="N62" s="20"/>
      <c r="O62" s="20"/>
      <c r="P62" s="21" t="e">
        <f>Tableau1[[#This Row],[Prix TTC 
du conditionnement]]/Tableau1[[#This Row],[Conditionnement proposé par le candidat, exprimé en unité de mesure]]</f>
        <v>#DIV/0!</v>
      </c>
      <c r="Q62" s="20" t="e">
        <f>Tableau1[[#This Row],[Prix TTC 
de l''unité de mesure]]*Tableau1[[#This Row],[Quantité annuelle indicative (non contractuelle), exprimée en unité de mesure]]</f>
        <v>#DIV/0!</v>
      </c>
      <c r="R62" s="22"/>
    </row>
    <row r="63" spans="1:18" ht="24" customHeight="1" x14ac:dyDescent="0.25">
      <c r="A63" s="22"/>
      <c r="B63" s="22"/>
      <c r="C63" s="22"/>
      <c r="D63" s="26" t="s">
        <v>234</v>
      </c>
      <c r="E63" s="37" t="s">
        <v>105</v>
      </c>
      <c r="F63" s="26" t="s">
        <v>60</v>
      </c>
      <c r="G63" s="26" t="s">
        <v>24</v>
      </c>
      <c r="H63" s="27">
        <v>50</v>
      </c>
      <c r="I63" s="27">
        <v>10</v>
      </c>
      <c r="J63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63" s="19"/>
      <c r="L63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63" s="18"/>
      <c r="N63" s="20"/>
      <c r="O63" s="20"/>
      <c r="P63" s="21" t="e">
        <f>Tableau1[[#This Row],[Prix TTC 
du conditionnement]]/Tableau1[[#This Row],[Conditionnement proposé par le candidat, exprimé en unité de mesure]]</f>
        <v>#DIV/0!</v>
      </c>
      <c r="Q63" s="20" t="e">
        <f>Tableau1[[#This Row],[Prix TTC 
de l''unité de mesure]]*Tableau1[[#This Row],[Quantité annuelle indicative (non contractuelle), exprimée en unité de mesure]]</f>
        <v>#DIV/0!</v>
      </c>
      <c r="R63" s="22"/>
    </row>
    <row r="64" spans="1:18" ht="24" customHeight="1" x14ac:dyDescent="0.25">
      <c r="A64" s="22"/>
      <c r="B64" s="22"/>
      <c r="C64" s="22"/>
      <c r="D64" s="26" t="s">
        <v>235</v>
      </c>
      <c r="E64" s="37" t="s">
        <v>106</v>
      </c>
      <c r="F64" s="26" t="s">
        <v>60</v>
      </c>
      <c r="G64" s="26" t="s">
        <v>24</v>
      </c>
      <c r="H64" s="27">
        <v>50</v>
      </c>
      <c r="I64" s="27">
        <v>10</v>
      </c>
      <c r="J64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64" s="19"/>
      <c r="L64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64" s="18"/>
      <c r="N64" s="20"/>
      <c r="O64" s="20"/>
      <c r="P64" s="21" t="e">
        <f>Tableau1[[#This Row],[Prix TTC 
du conditionnement]]/Tableau1[[#This Row],[Conditionnement proposé par le candidat, exprimé en unité de mesure]]</f>
        <v>#DIV/0!</v>
      </c>
      <c r="Q64" s="20" t="e">
        <f>Tableau1[[#This Row],[Prix TTC 
de l''unité de mesure]]*Tableau1[[#This Row],[Quantité annuelle indicative (non contractuelle), exprimée en unité de mesure]]</f>
        <v>#DIV/0!</v>
      </c>
      <c r="R64" s="22"/>
    </row>
    <row r="65" spans="1:18" ht="24" customHeight="1" x14ac:dyDescent="0.25">
      <c r="A65" s="22"/>
      <c r="B65" s="22"/>
      <c r="C65" s="22"/>
      <c r="D65" s="26" t="s">
        <v>236</v>
      </c>
      <c r="E65" s="37" t="s">
        <v>107</v>
      </c>
      <c r="F65" s="26" t="s">
        <v>60</v>
      </c>
      <c r="G65" s="26" t="s">
        <v>24</v>
      </c>
      <c r="H65" s="27">
        <v>50</v>
      </c>
      <c r="I65" s="27">
        <v>10</v>
      </c>
      <c r="J65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65" s="19"/>
      <c r="L65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65" s="18"/>
      <c r="N65" s="20"/>
      <c r="O65" s="20"/>
      <c r="P65" s="21" t="e">
        <f>Tableau1[[#This Row],[Prix TTC 
du conditionnement]]/Tableau1[[#This Row],[Conditionnement proposé par le candidat, exprimé en unité de mesure]]</f>
        <v>#DIV/0!</v>
      </c>
      <c r="Q65" s="20" t="e">
        <f>Tableau1[[#This Row],[Prix TTC 
de l''unité de mesure]]*Tableau1[[#This Row],[Quantité annuelle indicative (non contractuelle), exprimée en unité de mesure]]</f>
        <v>#DIV/0!</v>
      </c>
      <c r="R65" s="22"/>
    </row>
    <row r="66" spans="1:18" ht="24" customHeight="1" x14ac:dyDescent="0.25">
      <c r="A66" s="22"/>
      <c r="B66" s="22"/>
      <c r="C66" s="22"/>
      <c r="D66" s="26" t="s">
        <v>237</v>
      </c>
      <c r="E66" s="37" t="s">
        <v>108</v>
      </c>
      <c r="F66" s="26" t="s">
        <v>60</v>
      </c>
      <c r="G66" s="26" t="s">
        <v>24</v>
      </c>
      <c r="H66" s="27">
        <v>50</v>
      </c>
      <c r="I66" s="27">
        <v>10</v>
      </c>
      <c r="J66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66" s="19"/>
      <c r="L66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66" s="18"/>
      <c r="N66" s="20"/>
      <c r="O66" s="20"/>
      <c r="P66" s="21" t="e">
        <f>Tableau1[[#This Row],[Prix TTC 
du conditionnement]]/Tableau1[[#This Row],[Conditionnement proposé par le candidat, exprimé en unité de mesure]]</f>
        <v>#DIV/0!</v>
      </c>
      <c r="Q66" s="20" t="e">
        <f>Tableau1[[#This Row],[Prix TTC 
de l''unité de mesure]]*Tableau1[[#This Row],[Quantité annuelle indicative (non contractuelle), exprimée en unité de mesure]]</f>
        <v>#DIV/0!</v>
      </c>
      <c r="R66" s="22"/>
    </row>
    <row r="67" spans="1:18" ht="24" customHeight="1" x14ac:dyDescent="0.25">
      <c r="A67" s="22"/>
      <c r="B67" s="22"/>
      <c r="C67" s="22"/>
      <c r="D67" s="26" t="s">
        <v>238</v>
      </c>
      <c r="E67" s="37" t="s">
        <v>109</v>
      </c>
      <c r="F67" s="26" t="s">
        <v>60</v>
      </c>
      <c r="G67" s="26" t="s">
        <v>24</v>
      </c>
      <c r="H67" s="27">
        <v>50</v>
      </c>
      <c r="I67" s="27">
        <v>10</v>
      </c>
      <c r="J67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67" s="19"/>
      <c r="L67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67" s="18"/>
      <c r="N67" s="20"/>
      <c r="O67" s="20"/>
      <c r="P67" s="21" t="e">
        <f>Tableau1[[#This Row],[Prix TTC 
du conditionnement]]/Tableau1[[#This Row],[Conditionnement proposé par le candidat, exprimé en unité de mesure]]</f>
        <v>#DIV/0!</v>
      </c>
      <c r="Q67" s="20" t="e">
        <f>Tableau1[[#This Row],[Prix TTC 
de l''unité de mesure]]*Tableau1[[#This Row],[Quantité annuelle indicative (non contractuelle), exprimée en unité de mesure]]</f>
        <v>#DIV/0!</v>
      </c>
      <c r="R67" s="22"/>
    </row>
    <row r="68" spans="1:18" ht="24" customHeight="1" x14ac:dyDescent="0.25">
      <c r="A68" s="22"/>
      <c r="B68" s="22"/>
      <c r="C68" s="22"/>
      <c r="D68" s="26" t="s">
        <v>239</v>
      </c>
      <c r="E68" s="37" t="s">
        <v>110</v>
      </c>
      <c r="F68" s="26" t="s">
        <v>60</v>
      </c>
      <c r="G68" s="26" t="s">
        <v>24</v>
      </c>
      <c r="H68" s="27">
        <v>50</v>
      </c>
      <c r="I68" s="27">
        <v>10</v>
      </c>
      <c r="J68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68" s="19"/>
      <c r="L68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68" s="18"/>
      <c r="N68" s="20"/>
      <c r="O68" s="20"/>
      <c r="P68" s="21" t="e">
        <f>Tableau1[[#This Row],[Prix TTC 
du conditionnement]]/Tableau1[[#This Row],[Conditionnement proposé par le candidat, exprimé en unité de mesure]]</f>
        <v>#DIV/0!</v>
      </c>
      <c r="Q68" s="20" t="e">
        <f>Tableau1[[#This Row],[Prix TTC 
de l''unité de mesure]]*Tableau1[[#This Row],[Quantité annuelle indicative (non contractuelle), exprimée en unité de mesure]]</f>
        <v>#DIV/0!</v>
      </c>
      <c r="R68" s="22"/>
    </row>
    <row r="69" spans="1:18" ht="24" customHeight="1" x14ac:dyDescent="0.25">
      <c r="A69" s="22"/>
      <c r="B69" s="22"/>
      <c r="C69" s="22"/>
      <c r="D69" s="26" t="s">
        <v>240</v>
      </c>
      <c r="E69" s="37" t="s">
        <v>111</v>
      </c>
      <c r="F69" s="26" t="s">
        <v>60</v>
      </c>
      <c r="G69" s="26" t="s">
        <v>24</v>
      </c>
      <c r="H69" s="27">
        <v>50</v>
      </c>
      <c r="I69" s="27">
        <v>10</v>
      </c>
      <c r="J69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69" s="19"/>
      <c r="L69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69" s="18"/>
      <c r="N69" s="20"/>
      <c r="O69" s="20"/>
      <c r="P69" s="21" t="e">
        <f>Tableau1[[#This Row],[Prix TTC 
du conditionnement]]/Tableau1[[#This Row],[Conditionnement proposé par le candidat, exprimé en unité de mesure]]</f>
        <v>#DIV/0!</v>
      </c>
      <c r="Q69" s="20" t="e">
        <f>Tableau1[[#This Row],[Prix TTC 
de l''unité de mesure]]*Tableau1[[#This Row],[Quantité annuelle indicative (non contractuelle), exprimée en unité de mesure]]</f>
        <v>#DIV/0!</v>
      </c>
      <c r="R69" s="22"/>
    </row>
    <row r="70" spans="1:18" ht="24" customHeight="1" x14ac:dyDescent="0.25">
      <c r="A70" s="22"/>
      <c r="B70" s="22"/>
      <c r="C70" s="22"/>
      <c r="D70" s="26" t="s">
        <v>241</v>
      </c>
      <c r="E70" s="37" t="s">
        <v>112</v>
      </c>
      <c r="F70" s="26" t="s">
        <v>60</v>
      </c>
      <c r="G70" s="26" t="s">
        <v>24</v>
      </c>
      <c r="H70" s="27">
        <v>50</v>
      </c>
      <c r="I70" s="27">
        <v>10</v>
      </c>
      <c r="J70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70" s="19"/>
      <c r="L70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70" s="18"/>
      <c r="N70" s="20"/>
      <c r="O70" s="20"/>
      <c r="P70" s="21" t="e">
        <f>Tableau1[[#This Row],[Prix TTC 
du conditionnement]]/Tableau1[[#This Row],[Conditionnement proposé par le candidat, exprimé en unité de mesure]]</f>
        <v>#DIV/0!</v>
      </c>
      <c r="Q70" s="20" t="e">
        <f>Tableau1[[#This Row],[Prix TTC 
de l''unité de mesure]]*Tableau1[[#This Row],[Quantité annuelle indicative (non contractuelle), exprimée en unité de mesure]]</f>
        <v>#DIV/0!</v>
      </c>
      <c r="R70" s="22"/>
    </row>
    <row r="71" spans="1:18" ht="24" customHeight="1" x14ac:dyDescent="0.25">
      <c r="A71" s="22"/>
      <c r="B71" s="22"/>
      <c r="C71" s="22"/>
      <c r="D71" s="26" t="s">
        <v>242</v>
      </c>
      <c r="E71" s="37" t="s">
        <v>113</v>
      </c>
      <c r="F71" s="26" t="s">
        <v>60</v>
      </c>
      <c r="G71" s="26" t="s">
        <v>24</v>
      </c>
      <c r="H71" s="27">
        <v>50</v>
      </c>
      <c r="I71" s="27">
        <v>10</v>
      </c>
      <c r="J71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71" s="19"/>
      <c r="L71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71" s="18"/>
      <c r="N71" s="20"/>
      <c r="O71" s="20"/>
      <c r="P71" s="21" t="e">
        <f>Tableau1[[#This Row],[Prix TTC 
du conditionnement]]/Tableau1[[#This Row],[Conditionnement proposé par le candidat, exprimé en unité de mesure]]</f>
        <v>#DIV/0!</v>
      </c>
      <c r="Q71" s="20" t="e">
        <f>Tableau1[[#This Row],[Prix TTC 
de l''unité de mesure]]*Tableau1[[#This Row],[Quantité annuelle indicative (non contractuelle), exprimée en unité de mesure]]</f>
        <v>#DIV/0!</v>
      </c>
      <c r="R71" s="22"/>
    </row>
    <row r="72" spans="1:18" ht="24" customHeight="1" x14ac:dyDescent="0.25">
      <c r="A72" s="22"/>
      <c r="B72" s="22"/>
      <c r="C72" s="22"/>
      <c r="D72" s="26" t="s">
        <v>243</v>
      </c>
      <c r="E72" s="37" t="s">
        <v>114</v>
      </c>
      <c r="F72" s="26" t="s">
        <v>60</v>
      </c>
      <c r="G72" s="26" t="s">
        <v>24</v>
      </c>
      <c r="H72" s="27">
        <v>50</v>
      </c>
      <c r="I72" s="27">
        <v>10</v>
      </c>
      <c r="J72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72" s="19"/>
      <c r="L72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72" s="18"/>
      <c r="N72" s="20"/>
      <c r="O72" s="20"/>
      <c r="P72" s="21" t="e">
        <f>Tableau1[[#This Row],[Prix TTC 
du conditionnement]]/Tableau1[[#This Row],[Conditionnement proposé par le candidat, exprimé en unité de mesure]]</f>
        <v>#DIV/0!</v>
      </c>
      <c r="Q72" s="20" t="e">
        <f>Tableau1[[#This Row],[Prix TTC 
de l''unité de mesure]]*Tableau1[[#This Row],[Quantité annuelle indicative (non contractuelle), exprimée en unité de mesure]]</f>
        <v>#DIV/0!</v>
      </c>
      <c r="R72" s="22"/>
    </row>
    <row r="73" spans="1:18" ht="24" customHeight="1" x14ac:dyDescent="0.25">
      <c r="A73" s="22"/>
      <c r="B73" s="22"/>
      <c r="C73" s="22"/>
      <c r="D73" s="26" t="s">
        <v>244</v>
      </c>
      <c r="E73" s="37" t="s">
        <v>115</v>
      </c>
      <c r="F73" s="26" t="s">
        <v>60</v>
      </c>
      <c r="G73" s="26" t="s">
        <v>24</v>
      </c>
      <c r="H73" s="27">
        <v>50</v>
      </c>
      <c r="I73" s="27">
        <v>10</v>
      </c>
      <c r="J73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73" s="19"/>
      <c r="L73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73" s="18"/>
      <c r="N73" s="20"/>
      <c r="O73" s="20"/>
      <c r="P73" s="21" t="e">
        <f>Tableau1[[#This Row],[Prix TTC 
du conditionnement]]/Tableau1[[#This Row],[Conditionnement proposé par le candidat, exprimé en unité de mesure]]</f>
        <v>#DIV/0!</v>
      </c>
      <c r="Q73" s="20" t="e">
        <f>Tableau1[[#This Row],[Prix TTC 
de l''unité de mesure]]*Tableau1[[#This Row],[Quantité annuelle indicative (non contractuelle), exprimée en unité de mesure]]</f>
        <v>#DIV/0!</v>
      </c>
      <c r="R73" s="22"/>
    </row>
    <row r="74" spans="1:18" ht="24" customHeight="1" x14ac:dyDescent="0.25">
      <c r="A74" s="22"/>
      <c r="B74" s="22"/>
      <c r="C74" s="22"/>
      <c r="D74" s="26" t="s">
        <v>245</v>
      </c>
      <c r="E74" s="37" t="s">
        <v>116</v>
      </c>
      <c r="F74" s="26" t="s">
        <v>60</v>
      </c>
      <c r="G74" s="26" t="s">
        <v>24</v>
      </c>
      <c r="H74" s="27">
        <v>50</v>
      </c>
      <c r="I74" s="27">
        <v>10</v>
      </c>
      <c r="J74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74" s="19"/>
      <c r="L74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74" s="18"/>
      <c r="N74" s="20"/>
      <c r="O74" s="20"/>
      <c r="P74" s="21" t="e">
        <f>Tableau1[[#This Row],[Prix TTC 
du conditionnement]]/Tableau1[[#This Row],[Conditionnement proposé par le candidat, exprimé en unité de mesure]]</f>
        <v>#DIV/0!</v>
      </c>
      <c r="Q74" s="20" t="e">
        <f>Tableau1[[#This Row],[Prix TTC 
de l''unité de mesure]]*Tableau1[[#This Row],[Quantité annuelle indicative (non contractuelle), exprimée en unité de mesure]]</f>
        <v>#DIV/0!</v>
      </c>
      <c r="R74" s="22"/>
    </row>
    <row r="75" spans="1:18" ht="24" customHeight="1" x14ac:dyDescent="0.25">
      <c r="A75" s="22"/>
      <c r="B75" s="22"/>
      <c r="C75" s="22"/>
      <c r="D75" s="26" t="s">
        <v>246</v>
      </c>
      <c r="E75" s="37" t="s">
        <v>117</v>
      </c>
      <c r="F75" s="26" t="s">
        <v>60</v>
      </c>
      <c r="G75" s="26" t="s">
        <v>24</v>
      </c>
      <c r="H75" s="27">
        <v>50</v>
      </c>
      <c r="I75" s="27">
        <v>10</v>
      </c>
      <c r="J75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75" s="19"/>
      <c r="L75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75" s="18"/>
      <c r="N75" s="20"/>
      <c r="O75" s="20"/>
      <c r="P75" s="21" t="e">
        <f>Tableau1[[#This Row],[Prix TTC 
du conditionnement]]/Tableau1[[#This Row],[Conditionnement proposé par le candidat, exprimé en unité de mesure]]</f>
        <v>#DIV/0!</v>
      </c>
      <c r="Q75" s="20" t="e">
        <f>Tableau1[[#This Row],[Prix TTC 
de l''unité de mesure]]*Tableau1[[#This Row],[Quantité annuelle indicative (non contractuelle), exprimée en unité de mesure]]</f>
        <v>#DIV/0!</v>
      </c>
      <c r="R75" s="22"/>
    </row>
    <row r="76" spans="1:18" ht="24" customHeight="1" x14ac:dyDescent="0.25">
      <c r="A76" s="22"/>
      <c r="B76" s="22"/>
      <c r="C76" s="22"/>
      <c r="D76" s="26" t="s">
        <v>247</v>
      </c>
      <c r="E76" s="37" t="s">
        <v>118</v>
      </c>
      <c r="F76" s="26" t="s">
        <v>60</v>
      </c>
      <c r="G76" s="26" t="s">
        <v>24</v>
      </c>
      <c r="H76" s="27">
        <v>50</v>
      </c>
      <c r="I76" s="27">
        <v>10</v>
      </c>
      <c r="J76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76" s="19"/>
      <c r="L76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76" s="18"/>
      <c r="N76" s="20"/>
      <c r="O76" s="20"/>
      <c r="P76" s="21" t="e">
        <f>Tableau1[[#This Row],[Prix TTC 
du conditionnement]]/Tableau1[[#This Row],[Conditionnement proposé par le candidat, exprimé en unité de mesure]]</f>
        <v>#DIV/0!</v>
      </c>
      <c r="Q76" s="20" t="e">
        <f>Tableau1[[#This Row],[Prix TTC 
de l''unité de mesure]]*Tableau1[[#This Row],[Quantité annuelle indicative (non contractuelle), exprimée en unité de mesure]]</f>
        <v>#DIV/0!</v>
      </c>
      <c r="R76" s="22"/>
    </row>
    <row r="77" spans="1:18" ht="24" customHeight="1" x14ac:dyDescent="0.25">
      <c r="A77" s="22"/>
      <c r="B77" s="22"/>
      <c r="C77" s="22"/>
      <c r="D77" s="26" t="s">
        <v>248</v>
      </c>
      <c r="E77" s="37" t="s">
        <v>119</v>
      </c>
      <c r="F77" s="26" t="s">
        <v>60</v>
      </c>
      <c r="G77" s="26" t="s">
        <v>24</v>
      </c>
      <c r="H77" s="27">
        <v>50</v>
      </c>
      <c r="I77" s="27">
        <v>10</v>
      </c>
      <c r="J77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77" s="19"/>
      <c r="L77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77" s="18"/>
      <c r="N77" s="20"/>
      <c r="O77" s="20"/>
      <c r="P77" s="21" t="e">
        <f>Tableau1[[#This Row],[Prix TTC 
du conditionnement]]/Tableau1[[#This Row],[Conditionnement proposé par le candidat, exprimé en unité de mesure]]</f>
        <v>#DIV/0!</v>
      </c>
      <c r="Q77" s="20" t="e">
        <f>Tableau1[[#This Row],[Prix TTC 
de l''unité de mesure]]*Tableau1[[#This Row],[Quantité annuelle indicative (non contractuelle), exprimée en unité de mesure]]</f>
        <v>#DIV/0!</v>
      </c>
      <c r="R77" s="22"/>
    </row>
    <row r="78" spans="1:18" ht="24" customHeight="1" x14ac:dyDescent="0.25">
      <c r="A78" s="22"/>
      <c r="B78" s="22"/>
      <c r="C78" s="22"/>
      <c r="D78" s="26" t="s">
        <v>249</v>
      </c>
      <c r="E78" s="37" t="s">
        <v>120</v>
      </c>
      <c r="F78" s="26" t="s">
        <v>60</v>
      </c>
      <c r="G78" s="26" t="s">
        <v>24</v>
      </c>
      <c r="H78" s="27">
        <v>50</v>
      </c>
      <c r="I78" s="27">
        <v>10</v>
      </c>
      <c r="J78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78" s="19"/>
      <c r="L78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78" s="18"/>
      <c r="N78" s="20"/>
      <c r="O78" s="20"/>
      <c r="P78" s="21" t="e">
        <f>Tableau1[[#This Row],[Prix TTC 
du conditionnement]]/Tableau1[[#This Row],[Conditionnement proposé par le candidat, exprimé en unité de mesure]]</f>
        <v>#DIV/0!</v>
      </c>
      <c r="Q78" s="20" t="e">
        <f>Tableau1[[#This Row],[Prix TTC 
de l''unité de mesure]]*Tableau1[[#This Row],[Quantité annuelle indicative (non contractuelle), exprimée en unité de mesure]]</f>
        <v>#DIV/0!</v>
      </c>
      <c r="R78" s="22"/>
    </row>
    <row r="79" spans="1:18" ht="24" customHeight="1" x14ac:dyDescent="0.25">
      <c r="A79" s="22"/>
      <c r="B79" s="22"/>
      <c r="C79" s="22"/>
      <c r="D79" s="26" t="s">
        <v>250</v>
      </c>
      <c r="E79" s="37" t="s">
        <v>121</v>
      </c>
      <c r="F79" s="26" t="s">
        <v>60</v>
      </c>
      <c r="G79" s="26" t="s">
        <v>24</v>
      </c>
      <c r="H79" s="27">
        <v>50</v>
      </c>
      <c r="I79" s="27">
        <v>10</v>
      </c>
      <c r="J79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79" s="19"/>
      <c r="L79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79" s="18"/>
      <c r="N79" s="20"/>
      <c r="O79" s="20"/>
      <c r="P79" s="21" t="e">
        <f>Tableau1[[#This Row],[Prix TTC 
du conditionnement]]/Tableau1[[#This Row],[Conditionnement proposé par le candidat, exprimé en unité de mesure]]</f>
        <v>#DIV/0!</v>
      </c>
      <c r="Q79" s="20" t="e">
        <f>Tableau1[[#This Row],[Prix TTC 
de l''unité de mesure]]*Tableau1[[#This Row],[Quantité annuelle indicative (non contractuelle), exprimée en unité de mesure]]</f>
        <v>#DIV/0!</v>
      </c>
      <c r="R79" s="22"/>
    </row>
    <row r="80" spans="1:18" ht="24" customHeight="1" x14ac:dyDescent="0.25">
      <c r="A80" s="22"/>
      <c r="B80" s="22"/>
      <c r="C80" s="22"/>
      <c r="D80" s="26" t="s">
        <v>251</v>
      </c>
      <c r="E80" s="37" t="s">
        <v>122</v>
      </c>
      <c r="F80" s="26" t="s">
        <v>60</v>
      </c>
      <c r="G80" s="26" t="s">
        <v>24</v>
      </c>
      <c r="H80" s="27">
        <v>50</v>
      </c>
      <c r="I80" s="27">
        <v>10</v>
      </c>
      <c r="J80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80" s="19"/>
      <c r="L80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80" s="18"/>
      <c r="N80" s="20"/>
      <c r="O80" s="20"/>
      <c r="P80" s="21" t="e">
        <f>Tableau1[[#This Row],[Prix TTC 
du conditionnement]]/Tableau1[[#This Row],[Conditionnement proposé par le candidat, exprimé en unité de mesure]]</f>
        <v>#DIV/0!</v>
      </c>
      <c r="Q80" s="20" t="e">
        <f>Tableau1[[#This Row],[Prix TTC 
de l''unité de mesure]]*Tableau1[[#This Row],[Quantité annuelle indicative (non contractuelle), exprimée en unité de mesure]]</f>
        <v>#DIV/0!</v>
      </c>
      <c r="R80" s="22"/>
    </row>
    <row r="81" spans="1:18" ht="24" customHeight="1" x14ac:dyDescent="0.25">
      <c r="A81" s="22"/>
      <c r="B81" s="22"/>
      <c r="C81" s="22"/>
      <c r="D81" s="26" t="s">
        <v>252</v>
      </c>
      <c r="E81" s="37" t="s">
        <v>123</v>
      </c>
      <c r="F81" s="26" t="s">
        <v>60</v>
      </c>
      <c r="G81" s="26" t="s">
        <v>24</v>
      </c>
      <c r="H81" s="27">
        <v>50</v>
      </c>
      <c r="I81" s="27">
        <v>10</v>
      </c>
      <c r="J81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81" s="19"/>
      <c r="L81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81" s="18"/>
      <c r="N81" s="20"/>
      <c r="O81" s="20"/>
      <c r="P81" s="21" t="e">
        <f>Tableau1[[#This Row],[Prix TTC 
du conditionnement]]/Tableau1[[#This Row],[Conditionnement proposé par le candidat, exprimé en unité de mesure]]</f>
        <v>#DIV/0!</v>
      </c>
      <c r="Q81" s="20" t="e">
        <f>Tableau1[[#This Row],[Prix TTC 
de l''unité de mesure]]*Tableau1[[#This Row],[Quantité annuelle indicative (non contractuelle), exprimée en unité de mesure]]</f>
        <v>#DIV/0!</v>
      </c>
      <c r="R81" s="22"/>
    </row>
    <row r="82" spans="1:18" ht="24" customHeight="1" x14ac:dyDescent="0.25">
      <c r="A82" s="22"/>
      <c r="B82" s="22"/>
      <c r="C82" s="22"/>
      <c r="D82" s="26" t="s">
        <v>253</v>
      </c>
      <c r="E82" s="37" t="s">
        <v>124</v>
      </c>
      <c r="F82" s="26" t="s">
        <v>60</v>
      </c>
      <c r="G82" s="26" t="s">
        <v>24</v>
      </c>
      <c r="H82" s="27">
        <v>50</v>
      </c>
      <c r="I82" s="27">
        <v>10</v>
      </c>
      <c r="J82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82" s="19"/>
      <c r="L82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82" s="18"/>
      <c r="N82" s="20"/>
      <c r="O82" s="20"/>
      <c r="P82" s="21" t="e">
        <f>Tableau1[[#This Row],[Prix TTC 
du conditionnement]]/Tableau1[[#This Row],[Conditionnement proposé par le candidat, exprimé en unité de mesure]]</f>
        <v>#DIV/0!</v>
      </c>
      <c r="Q82" s="20" t="e">
        <f>Tableau1[[#This Row],[Prix TTC 
de l''unité de mesure]]*Tableau1[[#This Row],[Quantité annuelle indicative (non contractuelle), exprimée en unité de mesure]]</f>
        <v>#DIV/0!</v>
      </c>
      <c r="R82" s="22"/>
    </row>
    <row r="83" spans="1:18" ht="24" customHeight="1" x14ac:dyDescent="0.25">
      <c r="A83" s="22"/>
      <c r="B83" s="22"/>
      <c r="C83" s="22"/>
      <c r="D83" s="26" t="s">
        <v>254</v>
      </c>
      <c r="E83" s="37" t="s">
        <v>125</v>
      </c>
      <c r="F83" s="26" t="s">
        <v>60</v>
      </c>
      <c r="G83" s="26" t="s">
        <v>24</v>
      </c>
      <c r="H83" s="27">
        <v>50</v>
      </c>
      <c r="I83" s="27">
        <v>10</v>
      </c>
      <c r="J83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83" s="19"/>
      <c r="L83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83" s="18"/>
      <c r="N83" s="20"/>
      <c r="O83" s="20"/>
      <c r="P83" s="21" t="e">
        <f>Tableau1[[#This Row],[Prix TTC 
du conditionnement]]/Tableau1[[#This Row],[Conditionnement proposé par le candidat, exprimé en unité de mesure]]</f>
        <v>#DIV/0!</v>
      </c>
      <c r="Q83" s="20" t="e">
        <f>Tableau1[[#This Row],[Prix TTC 
de l''unité de mesure]]*Tableau1[[#This Row],[Quantité annuelle indicative (non contractuelle), exprimée en unité de mesure]]</f>
        <v>#DIV/0!</v>
      </c>
      <c r="R83" s="22"/>
    </row>
    <row r="84" spans="1:18" ht="24" customHeight="1" x14ac:dyDescent="0.25">
      <c r="A84" s="22"/>
      <c r="B84" s="22"/>
      <c r="C84" s="22"/>
      <c r="D84" s="26" t="s">
        <v>255</v>
      </c>
      <c r="E84" s="37" t="s">
        <v>126</v>
      </c>
      <c r="F84" s="26" t="s">
        <v>60</v>
      </c>
      <c r="G84" s="26" t="s">
        <v>24</v>
      </c>
      <c r="H84" s="27">
        <v>50</v>
      </c>
      <c r="I84" s="27">
        <v>10</v>
      </c>
      <c r="J84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84" s="19"/>
      <c r="L84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84" s="18"/>
      <c r="N84" s="20"/>
      <c r="O84" s="20"/>
      <c r="P84" s="21" t="e">
        <f>Tableau1[[#This Row],[Prix TTC 
du conditionnement]]/Tableau1[[#This Row],[Conditionnement proposé par le candidat, exprimé en unité de mesure]]</f>
        <v>#DIV/0!</v>
      </c>
      <c r="Q84" s="20" t="e">
        <f>Tableau1[[#This Row],[Prix TTC 
de l''unité de mesure]]*Tableau1[[#This Row],[Quantité annuelle indicative (non contractuelle), exprimée en unité de mesure]]</f>
        <v>#DIV/0!</v>
      </c>
      <c r="R84" s="22"/>
    </row>
    <row r="85" spans="1:18" ht="24" customHeight="1" x14ac:dyDescent="0.25">
      <c r="A85" s="22"/>
      <c r="B85" s="22"/>
      <c r="C85" s="22"/>
      <c r="D85" s="26" t="s">
        <v>256</v>
      </c>
      <c r="E85" s="37" t="s">
        <v>127</v>
      </c>
      <c r="F85" s="26" t="s">
        <v>60</v>
      </c>
      <c r="G85" s="26" t="s">
        <v>24</v>
      </c>
      <c r="H85" s="27">
        <v>50</v>
      </c>
      <c r="I85" s="27">
        <v>10</v>
      </c>
      <c r="J85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85" s="19"/>
      <c r="L85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85" s="18"/>
      <c r="N85" s="20"/>
      <c r="O85" s="20"/>
      <c r="P85" s="21" t="e">
        <f>Tableau1[[#This Row],[Prix TTC 
du conditionnement]]/Tableau1[[#This Row],[Conditionnement proposé par le candidat, exprimé en unité de mesure]]</f>
        <v>#DIV/0!</v>
      </c>
      <c r="Q85" s="20" t="e">
        <f>Tableau1[[#This Row],[Prix TTC 
de l''unité de mesure]]*Tableau1[[#This Row],[Quantité annuelle indicative (non contractuelle), exprimée en unité de mesure]]</f>
        <v>#DIV/0!</v>
      </c>
      <c r="R85" s="22"/>
    </row>
    <row r="86" spans="1:18" ht="24" customHeight="1" x14ac:dyDescent="0.25">
      <c r="A86" s="22"/>
      <c r="B86" s="22"/>
      <c r="C86" s="22"/>
      <c r="D86" s="26" t="s">
        <v>257</v>
      </c>
      <c r="E86" s="37" t="s">
        <v>128</v>
      </c>
      <c r="F86" s="26" t="s">
        <v>60</v>
      </c>
      <c r="G86" s="26" t="s">
        <v>24</v>
      </c>
      <c r="H86" s="27">
        <v>50</v>
      </c>
      <c r="I86" s="27">
        <v>10</v>
      </c>
      <c r="J86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86" s="19"/>
      <c r="L86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86" s="18"/>
      <c r="N86" s="20"/>
      <c r="O86" s="20"/>
      <c r="P86" s="21" t="e">
        <f>Tableau1[[#This Row],[Prix TTC 
du conditionnement]]/Tableau1[[#This Row],[Conditionnement proposé par le candidat, exprimé en unité de mesure]]</f>
        <v>#DIV/0!</v>
      </c>
      <c r="Q86" s="20" t="e">
        <f>Tableau1[[#This Row],[Prix TTC 
de l''unité de mesure]]*Tableau1[[#This Row],[Quantité annuelle indicative (non contractuelle), exprimée en unité de mesure]]</f>
        <v>#DIV/0!</v>
      </c>
      <c r="R86" s="22"/>
    </row>
    <row r="87" spans="1:18" ht="24" customHeight="1" x14ac:dyDescent="0.25">
      <c r="A87" s="22"/>
      <c r="B87" s="22"/>
      <c r="C87" s="22"/>
      <c r="D87" s="26" t="s">
        <v>258</v>
      </c>
      <c r="E87" s="37" t="s">
        <v>129</v>
      </c>
      <c r="F87" s="26" t="s">
        <v>60</v>
      </c>
      <c r="G87" s="26" t="s">
        <v>24</v>
      </c>
      <c r="H87" s="27">
        <v>50</v>
      </c>
      <c r="I87" s="27">
        <v>10</v>
      </c>
      <c r="J87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87" s="19"/>
      <c r="L87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87" s="18"/>
      <c r="N87" s="20"/>
      <c r="O87" s="20"/>
      <c r="P87" s="21" t="e">
        <f>Tableau1[[#This Row],[Prix TTC 
du conditionnement]]/Tableau1[[#This Row],[Conditionnement proposé par le candidat, exprimé en unité de mesure]]</f>
        <v>#DIV/0!</v>
      </c>
      <c r="Q87" s="20" t="e">
        <f>Tableau1[[#This Row],[Prix TTC 
de l''unité de mesure]]*Tableau1[[#This Row],[Quantité annuelle indicative (non contractuelle), exprimée en unité de mesure]]</f>
        <v>#DIV/0!</v>
      </c>
      <c r="R87" s="22"/>
    </row>
    <row r="88" spans="1:18" ht="24" customHeight="1" x14ac:dyDescent="0.25">
      <c r="A88" s="22"/>
      <c r="B88" s="22"/>
      <c r="C88" s="22"/>
      <c r="D88" s="26" t="s">
        <v>259</v>
      </c>
      <c r="E88" s="37" t="s">
        <v>130</v>
      </c>
      <c r="F88" s="26" t="s">
        <v>60</v>
      </c>
      <c r="G88" s="26" t="s">
        <v>24</v>
      </c>
      <c r="H88" s="27">
        <v>50</v>
      </c>
      <c r="I88" s="27">
        <v>10</v>
      </c>
      <c r="J88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88" s="19"/>
      <c r="L88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88" s="18"/>
      <c r="N88" s="20"/>
      <c r="O88" s="20"/>
      <c r="P88" s="21" t="e">
        <f>Tableau1[[#This Row],[Prix TTC 
du conditionnement]]/Tableau1[[#This Row],[Conditionnement proposé par le candidat, exprimé en unité de mesure]]</f>
        <v>#DIV/0!</v>
      </c>
      <c r="Q88" s="20" t="e">
        <f>Tableau1[[#This Row],[Prix TTC 
de l''unité de mesure]]*Tableau1[[#This Row],[Quantité annuelle indicative (non contractuelle), exprimée en unité de mesure]]</f>
        <v>#DIV/0!</v>
      </c>
      <c r="R88" s="22"/>
    </row>
    <row r="89" spans="1:18" ht="24" customHeight="1" x14ac:dyDescent="0.25">
      <c r="A89" s="22"/>
      <c r="B89" s="22"/>
      <c r="C89" s="22"/>
      <c r="D89" s="26" t="s">
        <v>260</v>
      </c>
      <c r="E89" s="37" t="s">
        <v>131</v>
      </c>
      <c r="F89" s="26" t="s">
        <v>60</v>
      </c>
      <c r="G89" s="26" t="s">
        <v>24</v>
      </c>
      <c r="H89" s="27">
        <v>50</v>
      </c>
      <c r="I89" s="27">
        <v>10</v>
      </c>
      <c r="J89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89" s="19"/>
      <c r="L89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89" s="18"/>
      <c r="N89" s="20"/>
      <c r="O89" s="20"/>
      <c r="P89" s="21" t="e">
        <f>Tableau1[[#This Row],[Prix TTC 
du conditionnement]]/Tableau1[[#This Row],[Conditionnement proposé par le candidat, exprimé en unité de mesure]]</f>
        <v>#DIV/0!</v>
      </c>
      <c r="Q89" s="20" t="e">
        <f>Tableau1[[#This Row],[Prix TTC 
de l''unité de mesure]]*Tableau1[[#This Row],[Quantité annuelle indicative (non contractuelle), exprimée en unité de mesure]]</f>
        <v>#DIV/0!</v>
      </c>
      <c r="R89" s="22"/>
    </row>
    <row r="90" spans="1:18" ht="24" customHeight="1" x14ac:dyDescent="0.25">
      <c r="A90" s="22"/>
      <c r="B90" s="22"/>
      <c r="C90" s="22"/>
      <c r="D90" s="26" t="s">
        <v>261</v>
      </c>
      <c r="E90" s="37" t="s">
        <v>132</v>
      </c>
      <c r="F90" s="26" t="s">
        <v>60</v>
      </c>
      <c r="G90" s="26" t="s">
        <v>24</v>
      </c>
      <c r="H90" s="27">
        <v>50</v>
      </c>
      <c r="I90" s="27">
        <v>10</v>
      </c>
      <c r="J90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90" s="19"/>
      <c r="L90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90" s="18"/>
      <c r="N90" s="20"/>
      <c r="O90" s="20"/>
      <c r="P90" s="21" t="e">
        <f>Tableau1[[#This Row],[Prix TTC 
du conditionnement]]/Tableau1[[#This Row],[Conditionnement proposé par le candidat, exprimé en unité de mesure]]</f>
        <v>#DIV/0!</v>
      </c>
      <c r="Q90" s="20" t="e">
        <f>Tableau1[[#This Row],[Prix TTC 
de l''unité de mesure]]*Tableau1[[#This Row],[Quantité annuelle indicative (non contractuelle), exprimée en unité de mesure]]</f>
        <v>#DIV/0!</v>
      </c>
      <c r="R90" s="22"/>
    </row>
    <row r="91" spans="1:18" ht="24" customHeight="1" x14ac:dyDescent="0.25">
      <c r="A91" s="22"/>
      <c r="B91" s="22"/>
      <c r="C91" s="22"/>
      <c r="D91" s="26" t="s">
        <v>262</v>
      </c>
      <c r="E91" s="37" t="s">
        <v>133</v>
      </c>
      <c r="F91" s="26" t="s">
        <v>60</v>
      </c>
      <c r="G91" s="26" t="s">
        <v>24</v>
      </c>
      <c r="H91" s="27">
        <v>50</v>
      </c>
      <c r="I91" s="27">
        <v>10</v>
      </c>
      <c r="J91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91" s="19"/>
      <c r="L91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91" s="18"/>
      <c r="N91" s="20"/>
      <c r="O91" s="20"/>
      <c r="P91" s="21" t="e">
        <f>Tableau1[[#This Row],[Prix TTC 
du conditionnement]]/Tableau1[[#This Row],[Conditionnement proposé par le candidat, exprimé en unité de mesure]]</f>
        <v>#DIV/0!</v>
      </c>
      <c r="Q91" s="20" t="e">
        <f>Tableau1[[#This Row],[Prix TTC 
de l''unité de mesure]]*Tableau1[[#This Row],[Quantité annuelle indicative (non contractuelle), exprimée en unité de mesure]]</f>
        <v>#DIV/0!</v>
      </c>
      <c r="R91" s="22"/>
    </row>
    <row r="92" spans="1:18" ht="24" customHeight="1" x14ac:dyDescent="0.25">
      <c r="A92" s="22"/>
      <c r="B92" s="22"/>
      <c r="C92" s="22"/>
      <c r="D92" s="26" t="s">
        <v>263</v>
      </c>
      <c r="E92" s="37" t="s">
        <v>134</v>
      </c>
      <c r="F92" s="26" t="s">
        <v>60</v>
      </c>
      <c r="G92" s="26" t="s">
        <v>24</v>
      </c>
      <c r="H92" s="27">
        <v>50</v>
      </c>
      <c r="I92" s="27">
        <v>10</v>
      </c>
      <c r="J92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92" s="19"/>
      <c r="L92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92" s="18"/>
      <c r="N92" s="20"/>
      <c r="O92" s="20"/>
      <c r="P92" s="21" t="e">
        <f>Tableau1[[#This Row],[Prix TTC 
du conditionnement]]/Tableau1[[#This Row],[Conditionnement proposé par le candidat, exprimé en unité de mesure]]</f>
        <v>#DIV/0!</v>
      </c>
      <c r="Q92" s="20" t="e">
        <f>Tableau1[[#This Row],[Prix TTC 
de l''unité de mesure]]*Tableau1[[#This Row],[Quantité annuelle indicative (non contractuelle), exprimée en unité de mesure]]</f>
        <v>#DIV/0!</v>
      </c>
      <c r="R92" s="22"/>
    </row>
    <row r="93" spans="1:18" ht="24" customHeight="1" x14ac:dyDescent="0.25">
      <c r="A93" s="22"/>
      <c r="B93" s="22"/>
      <c r="C93" s="22"/>
      <c r="D93" s="26" t="s">
        <v>264</v>
      </c>
      <c r="E93" s="37" t="s">
        <v>135</v>
      </c>
      <c r="F93" s="26" t="s">
        <v>60</v>
      </c>
      <c r="G93" s="26" t="s">
        <v>24</v>
      </c>
      <c r="H93" s="27">
        <v>50</v>
      </c>
      <c r="I93" s="27">
        <v>10</v>
      </c>
      <c r="J93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93" s="19"/>
      <c r="L93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93" s="18"/>
      <c r="N93" s="20"/>
      <c r="O93" s="20"/>
      <c r="P93" s="21" t="e">
        <f>Tableau1[[#This Row],[Prix TTC 
du conditionnement]]/Tableau1[[#This Row],[Conditionnement proposé par le candidat, exprimé en unité de mesure]]</f>
        <v>#DIV/0!</v>
      </c>
      <c r="Q93" s="20" t="e">
        <f>Tableau1[[#This Row],[Prix TTC 
de l''unité de mesure]]*Tableau1[[#This Row],[Quantité annuelle indicative (non contractuelle), exprimée en unité de mesure]]</f>
        <v>#DIV/0!</v>
      </c>
      <c r="R93" s="22"/>
    </row>
    <row r="94" spans="1:18" ht="24" customHeight="1" x14ac:dyDescent="0.25">
      <c r="A94" s="22"/>
      <c r="B94" s="22"/>
      <c r="C94" s="22"/>
      <c r="D94" s="26" t="s">
        <v>265</v>
      </c>
      <c r="E94" s="37" t="s">
        <v>136</v>
      </c>
      <c r="F94" s="26" t="s">
        <v>60</v>
      </c>
      <c r="G94" s="26" t="s">
        <v>24</v>
      </c>
      <c r="H94" s="27">
        <v>50</v>
      </c>
      <c r="I94" s="27">
        <v>10</v>
      </c>
      <c r="J94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94" s="19"/>
      <c r="L94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94" s="18"/>
      <c r="N94" s="20"/>
      <c r="O94" s="20"/>
      <c r="P94" s="21" t="e">
        <f>Tableau1[[#This Row],[Prix TTC 
du conditionnement]]/Tableau1[[#This Row],[Conditionnement proposé par le candidat, exprimé en unité de mesure]]</f>
        <v>#DIV/0!</v>
      </c>
      <c r="Q94" s="20" t="e">
        <f>Tableau1[[#This Row],[Prix TTC 
de l''unité de mesure]]*Tableau1[[#This Row],[Quantité annuelle indicative (non contractuelle), exprimée en unité de mesure]]</f>
        <v>#DIV/0!</v>
      </c>
      <c r="R94" s="22"/>
    </row>
    <row r="95" spans="1:18" ht="24" customHeight="1" x14ac:dyDescent="0.25">
      <c r="A95" s="22"/>
      <c r="B95" s="22"/>
      <c r="C95" s="22"/>
      <c r="D95" s="26" t="s">
        <v>266</v>
      </c>
      <c r="E95" s="37" t="s">
        <v>137</v>
      </c>
      <c r="F95" s="26" t="s">
        <v>60</v>
      </c>
      <c r="G95" s="26" t="s">
        <v>24</v>
      </c>
      <c r="H95" s="27">
        <v>50</v>
      </c>
      <c r="I95" s="27">
        <v>10</v>
      </c>
      <c r="J95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95" s="19"/>
      <c r="L95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95" s="18"/>
      <c r="N95" s="20"/>
      <c r="O95" s="20"/>
      <c r="P95" s="21" t="e">
        <f>Tableau1[[#This Row],[Prix TTC 
du conditionnement]]/Tableau1[[#This Row],[Conditionnement proposé par le candidat, exprimé en unité de mesure]]</f>
        <v>#DIV/0!</v>
      </c>
      <c r="Q95" s="20" t="e">
        <f>Tableau1[[#This Row],[Prix TTC 
de l''unité de mesure]]*Tableau1[[#This Row],[Quantité annuelle indicative (non contractuelle), exprimée en unité de mesure]]</f>
        <v>#DIV/0!</v>
      </c>
      <c r="R95" s="22"/>
    </row>
    <row r="96" spans="1:18" ht="24" customHeight="1" x14ac:dyDescent="0.25">
      <c r="A96" s="22"/>
      <c r="B96" s="22"/>
      <c r="C96" s="22"/>
      <c r="D96" s="26" t="s">
        <v>267</v>
      </c>
      <c r="E96" s="37" t="s">
        <v>138</v>
      </c>
      <c r="F96" s="26" t="s">
        <v>60</v>
      </c>
      <c r="G96" s="26" t="s">
        <v>24</v>
      </c>
      <c r="H96" s="27">
        <v>50</v>
      </c>
      <c r="I96" s="27">
        <v>10</v>
      </c>
      <c r="J96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96" s="19"/>
      <c r="L96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96" s="18"/>
      <c r="N96" s="20"/>
      <c r="O96" s="20"/>
      <c r="P96" s="21" t="e">
        <f>Tableau1[[#This Row],[Prix TTC 
du conditionnement]]/Tableau1[[#This Row],[Conditionnement proposé par le candidat, exprimé en unité de mesure]]</f>
        <v>#DIV/0!</v>
      </c>
      <c r="Q96" s="20" t="e">
        <f>Tableau1[[#This Row],[Prix TTC 
de l''unité de mesure]]*Tableau1[[#This Row],[Quantité annuelle indicative (non contractuelle), exprimée en unité de mesure]]</f>
        <v>#DIV/0!</v>
      </c>
      <c r="R96" s="22"/>
    </row>
    <row r="97" spans="1:18" ht="24" customHeight="1" x14ac:dyDescent="0.25">
      <c r="A97" s="22"/>
      <c r="B97" s="22"/>
      <c r="C97" s="22"/>
      <c r="D97" s="26" t="s">
        <v>268</v>
      </c>
      <c r="E97" s="37" t="s">
        <v>139</v>
      </c>
      <c r="F97" s="26" t="s">
        <v>60</v>
      </c>
      <c r="G97" s="26" t="s">
        <v>24</v>
      </c>
      <c r="H97" s="27">
        <v>50</v>
      </c>
      <c r="I97" s="27">
        <v>10</v>
      </c>
      <c r="J97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97" s="19"/>
      <c r="L97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97" s="18"/>
      <c r="N97" s="20"/>
      <c r="O97" s="20"/>
      <c r="P97" s="21" t="e">
        <f>Tableau1[[#This Row],[Prix TTC 
du conditionnement]]/Tableau1[[#This Row],[Conditionnement proposé par le candidat, exprimé en unité de mesure]]</f>
        <v>#DIV/0!</v>
      </c>
      <c r="Q97" s="20" t="e">
        <f>Tableau1[[#This Row],[Prix TTC 
de l''unité de mesure]]*Tableau1[[#This Row],[Quantité annuelle indicative (non contractuelle), exprimée en unité de mesure]]</f>
        <v>#DIV/0!</v>
      </c>
      <c r="R97" s="22"/>
    </row>
    <row r="98" spans="1:18" ht="24" customHeight="1" x14ac:dyDescent="0.25">
      <c r="A98" s="22"/>
      <c r="B98" s="22"/>
      <c r="C98" s="22"/>
      <c r="D98" s="26" t="s">
        <v>269</v>
      </c>
      <c r="E98" s="37" t="s">
        <v>140</v>
      </c>
      <c r="F98" s="26" t="s">
        <v>60</v>
      </c>
      <c r="G98" s="26" t="s">
        <v>24</v>
      </c>
      <c r="H98" s="27">
        <v>50</v>
      </c>
      <c r="I98" s="27">
        <v>10</v>
      </c>
      <c r="J98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98" s="19"/>
      <c r="L98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98" s="18"/>
      <c r="N98" s="20"/>
      <c r="O98" s="20"/>
      <c r="P98" s="21" t="e">
        <f>Tableau1[[#This Row],[Prix TTC 
du conditionnement]]/Tableau1[[#This Row],[Conditionnement proposé par le candidat, exprimé en unité de mesure]]</f>
        <v>#DIV/0!</v>
      </c>
      <c r="Q98" s="20" t="e">
        <f>Tableau1[[#This Row],[Prix TTC 
de l''unité de mesure]]*Tableau1[[#This Row],[Quantité annuelle indicative (non contractuelle), exprimée en unité de mesure]]</f>
        <v>#DIV/0!</v>
      </c>
      <c r="R98" s="22"/>
    </row>
    <row r="99" spans="1:18" ht="24" customHeight="1" x14ac:dyDescent="0.25">
      <c r="A99" s="22"/>
      <c r="B99" s="22"/>
      <c r="C99" s="22"/>
      <c r="D99" s="26" t="s">
        <v>270</v>
      </c>
      <c r="E99" s="37" t="s">
        <v>141</v>
      </c>
      <c r="F99" s="26" t="s">
        <v>60</v>
      </c>
      <c r="G99" s="26" t="s">
        <v>24</v>
      </c>
      <c r="H99" s="27">
        <v>50</v>
      </c>
      <c r="I99" s="27">
        <v>10</v>
      </c>
      <c r="J99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99" s="19"/>
      <c r="L99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99" s="18"/>
      <c r="N99" s="20"/>
      <c r="O99" s="20"/>
      <c r="P99" s="21" t="e">
        <f>Tableau1[[#This Row],[Prix TTC 
du conditionnement]]/Tableau1[[#This Row],[Conditionnement proposé par le candidat, exprimé en unité de mesure]]</f>
        <v>#DIV/0!</v>
      </c>
      <c r="Q99" s="20" t="e">
        <f>Tableau1[[#This Row],[Prix TTC 
de l''unité de mesure]]*Tableau1[[#This Row],[Quantité annuelle indicative (non contractuelle), exprimée en unité de mesure]]</f>
        <v>#DIV/0!</v>
      </c>
      <c r="R99" s="22"/>
    </row>
    <row r="100" spans="1:18" ht="24" customHeight="1" x14ac:dyDescent="0.25">
      <c r="A100" s="22"/>
      <c r="B100" s="22"/>
      <c r="C100" s="22"/>
      <c r="D100" s="26" t="s">
        <v>271</v>
      </c>
      <c r="E100" s="37" t="s">
        <v>142</v>
      </c>
      <c r="F100" s="26" t="s">
        <v>60</v>
      </c>
      <c r="G100" s="26" t="s">
        <v>24</v>
      </c>
      <c r="H100" s="27">
        <v>50</v>
      </c>
      <c r="I100" s="27">
        <v>10</v>
      </c>
      <c r="J100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100" s="19"/>
      <c r="L100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100" s="18"/>
      <c r="N100" s="20"/>
      <c r="O100" s="20"/>
      <c r="P100" s="21" t="e">
        <f>Tableau1[[#This Row],[Prix TTC 
du conditionnement]]/Tableau1[[#This Row],[Conditionnement proposé par le candidat, exprimé en unité de mesure]]</f>
        <v>#DIV/0!</v>
      </c>
      <c r="Q100" s="20" t="e">
        <f>Tableau1[[#This Row],[Prix TTC 
de l''unité de mesure]]*Tableau1[[#This Row],[Quantité annuelle indicative (non contractuelle), exprimée en unité de mesure]]</f>
        <v>#DIV/0!</v>
      </c>
      <c r="R100" s="22"/>
    </row>
    <row r="101" spans="1:18" ht="24" customHeight="1" x14ac:dyDescent="0.25">
      <c r="A101" s="22"/>
      <c r="B101" s="22"/>
      <c r="C101" s="22"/>
      <c r="D101" s="26" t="s">
        <v>272</v>
      </c>
      <c r="E101" s="37" t="s">
        <v>143</v>
      </c>
      <c r="F101" s="26" t="s">
        <v>60</v>
      </c>
      <c r="G101" s="26" t="s">
        <v>24</v>
      </c>
      <c r="H101" s="27">
        <v>50</v>
      </c>
      <c r="I101" s="27">
        <v>10</v>
      </c>
      <c r="J101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101" s="19"/>
      <c r="L101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101" s="18"/>
      <c r="N101" s="20"/>
      <c r="O101" s="20"/>
      <c r="P101" s="21" t="e">
        <f>Tableau1[[#This Row],[Prix TTC 
du conditionnement]]/Tableau1[[#This Row],[Conditionnement proposé par le candidat, exprimé en unité de mesure]]</f>
        <v>#DIV/0!</v>
      </c>
      <c r="Q101" s="20" t="e">
        <f>Tableau1[[#This Row],[Prix TTC 
de l''unité de mesure]]*Tableau1[[#This Row],[Quantité annuelle indicative (non contractuelle), exprimée en unité de mesure]]</f>
        <v>#DIV/0!</v>
      </c>
      <c r="R101" s="22"/>
    </row>
    <row r="102" spans="1:18" ht="24" customHeight="1" x14ac:dyDescent="0.25">
      <c r="A102" s="22"/>
      <c r="B102" s="22"/>
      <c r="C102" s="22"/>
      <c r="D102" s="26" t="s">
        <v>273</v>
      </c>
      <c r="E102" s="37" t="s">
        <v>144</v>
      </c>
      <c r="F102" s="26" t="s">
        <v>60</v>
      </c>
      <c r="G102" s="26" t="s">
        <v>24</v>
      </c>
      <c r="H102" s="27">
        <v>50</v>
      </c>
      <c r="I102" s="27">
        <v>10</v>
      </c>
      <c r="J102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102" s="19"/>
      <c r="L102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102" s="18"/>
      <c r="N102" s="20"/>
      <c r="O102" s="20"/>
      <c r="P102" s="21" t="e">
        <f>Tableau1[[#This Row],[Prix TTC 
du conditionnement]]/Tableau1[[#This Row],[Conditionnement proposé par le candidat, exprimé en unité de mesure]]</f>
        <v>#DIV/0!</v>
      </c>
      <c r="Q102" s="20" t="e">
        <f>Tableau1[[#This Row],[Prix TTC 
de l''unité de mesure]]*Tableau1[[#This Row],[Quantité annuelle indicative (non contractuelle), exprimée en unité de mesure]]</f>
        <v>#DIV/0!</v>
      </c>
      <c r="R102" s="22"/>
    </row>
    <row r="103" spans="1:18" ht="24" customHeight="1" x14ac:dyDescent="0.25">
      <c r="A103" s="22"/>
      <c r="B103" s="22"/>
      <c r="C103" s="22"/>
      <c r="D103" s="26" t="s">
        <v>274</v>
      </c>
      <c r="E103" s="37" t="s">
        <v>145</v>
      </c>
      <c r="F103" s="26" t="s">
        <v>60</v>
      </c>
      <c r="G103" s="26" t="s">
        <v>24</v>
      </c>
      <c r="H103" s="27">
        <v>50</v>
      </c>
      <c r="I103" s="27">
        <v>10</v>
      </c>
      <c r="J103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103" s="19"/>
      <c r="L103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103" s="18"/>
      <c r="N103" s="20"/>
      <c r="O103" s="20"/>
      <c r="P103" s="21" t="e">
        <f>Tableau1[[#This Row],[Prix TTC 
du conditionnement]]/Tableau1[[#This Row],[Conditionnement proposé par le candidat, exprimé en unité de mesure]]</f>
        <v>#DIV/0!</v>
      </c>
      <c r="Q103" s="20" t="e">
        <f>Tableau1[[#This Row],[Prix TTC 
de l''unité de mesure]]*Tableau1[[#This Row],[Quantité annuelle indicative (non contractuelle), exprimée en unité de mesure]]</f>
        <v>#DIV/0!</v>
      </c>
      <c r="R103" s="22"/>
    </row>
    <row r="104" spans="1:18" ht="24" customHeight="1" x14ac:dyDescent="0.25">
      <c r="A104" s="22"/>
      <c r="B104" s="22"/>
      <c r="C104" s="22"/>
      <c r="D104" s="26" t="s">
        <v>275</v>
      </c>
      <c r="E104" s="37" t="s">
        <v>146</v>
      </c>
      <c r="F104" s="26" t="s">
        <v>60</v>
      </c>
      <c r="G104" s="26" t="s">
        <v>24</v>
      </c>
      <c r="H104" s="27">
        <v>50</v>
      </c>
      <c r="I104" s="27">
        <v>10</v>
      </c>
      <c r="J104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104" s="19"/>
      <c r="L104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104" s="18"/>
      <c r="N104" s="20"/>
      <c r="O104" s="20"/>
      <c r="P104" s="21" t="e">
        <f>Tableau1[[#This Row],[Prix TTC 
du conditionnement]]/Tableau1[[#This Row],[Conditionnement proposé par le candidat, exprimé en unité de mesure]]</f>
        <v>#DIV/0!</v>
      </c>
      <c r="Q104" s="20" t="e">
        <f>Tableau1[[#This Row],[Prix TTC 
de l''unité de mesure]]*Tableau1[[#This Row],[Quantité annuelle indicative (non contractuelle), exprimée en unité de mesure]]</f>
        <v>#DIV/0!</v>
      </c>
      <c r="R104" s="22"/>
    </row>
    <row r="105" spans="1:18" ht="24" customHeight="1" x14ac:dyDescent="0.25">
      <c r="A105" s="22"/>
      <c r="B105" s="22"/>
      <c r="C105" s="22"/>
      <c r="D105" s="26" t="s">
        <v>276</v>
      </c>
      <c r="E105" s="37" t="s">
        <v>147</v>
      </c>
      <c r="F105" s="26" t="s">
        <v>60</v>
      </c>
      <c r="G105" s="26" t="s">
        <v>24</v>
      </c>
      <c r="H105" s="27">
        <v>50</v>
      </c>
      <c r="I105" s="27">
        <v>10</v>
      </c>
      <c r="J105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105" s="19"/>
      <c r="L105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105" s="18"/>
      <c r="N105" s="20"/>
      <c r="O105" s="20"/>
      <c r="P105" s="21" t="e">
        <f>Tableau1[[#This Row],[Prix TTC 
du conditionnement]]/Tableau1[[#This Row],[Conditionnement proposé par le candidat, exprimé en unité de mesure]]</f>
        <v>#DIV/0!</v>
      </c>
      <c r="Q105" s="20" t="e">
        <f>Tableau1[[#This Row],[Prix TTC 
de l''unité de mesure]]*Tableau1[[#This Row],[Quantité annuelle indicative (non contractuelle), exprimée en unité de mesure]]</f>
        <v>#DIV/0!</v>
      </c>
      <c r="R105" s="22"/>
    </row>
    <row r="106" spans="1:18" ht="24" customHeight="1" x14ac:dyDescent="0.25">
      <c r="A106" s="22"/>
      <c r="B106" s="22"/>
      <c r="C106" s="22"/>
      <c r="D106" s="26" t="s">
        <v>277</v>
      </c>
      <c r="E106" s="37" t="s">
        <v>148</v>
      </c>
      <c r="F106" s="26" t="s">
        <v>60</v>
      </c>
      <c r="G106" s="26" t="s">
        <v>24</v>
      </c>
      <c r="H106" s="27">
        <v>50</v>
      </c>
      <c r="I106" s="27">
        <v>10</v>
      </c>
      <c r="J106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106" s="19"/>
      <c r="L106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106" s="18"/>
      <c r="N106" s="20"/>
      <c r="O106" s="20"/>
      <c r="P106" s="21" t="e">
        <f>Tableau1[[#This Row],[Prix TTC 
du conditionnement]]/Tableau1[[#This Row],[Conditionnement proposé par le candidat, exprimé en unité de mesure]]</f>
        <v>#DIV/0!</v>
      </c>
      <c r="Q106" s="20" t="e">
        <f>Tableau1[[#This Row],[Prix TTC 
de l''unité de mesure]]*Tableau1[[#This Row],[Quantité annuelle indicative (non contractuelle), exprimée en unité de mesure]]</f>
        <v>#DIV/0!</v>
      </c>
      <c r="R106" s="22"/>
    </row>
    <row r="107" spans="1:18" ht="24" customHeight="1" x14ac:dyDescent="0.25">
      <c r="A107" s="22"/>
      <c r="B107" s="22"/>
      <c r="C107" s="22"/>
      <c r="D107" s="26" t="s">
        <v>278</v>
      </c>
      <c r="E107" s="37" t="s">
        <v>149</v>
      </c>
      <c r="F107" s="26" t="s">
        <v>60</v>
      </c>
      <c r="G107" s="26" t="s">
        <v>24</v>
      </c>
      <c r="H107" s="27">
        <v>50</v>
      </c>
      <c r="I107" s="27">
        <v>10</v>
      </c>
      <c r="J107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107" s="19"/>
      <c r="L107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107" s="18"/>
      <c r="N107" s="20"/>
      <c r="O107" s="20"/>
      <c r="P107" s="21" t="e">
        <f>Tableau1[[#This Row],[Prix TTC 
du conditionnement]]/Tableau1[[#This Row],[Conditionnement proposé par le candidat, exprimé en unité de mesure]]</f>
        <v>#DIV/0!</v>
      </c>
      <c r="Q107" s="20" t="e">
        <f>Tableau1[[#This Row],[Prix TTC 
de l''unité de mesure]]*Tableau1[[#This Row],[Quantité annuelle indicative (non contractuelle), exprimée en unité de mesure]]</f>
        <v>#DIV/0!</v>
      </c>
      <c r="R107" s="22"/>
    </row>
    <row r="108" spans="1:18" ht="24" customHeight="1" x14ac:dyDescent="0.25">
      <c r="A108" s="22"/>
      <c r="B108" s="22"/>
      <c r="C108" s="22"/>
      <c r="D108" s="26" t="s">
        <v>279</v>
      </c>
      <c r="E108" s="37" t="s">
        <v>150</v>
      </c>
      <c r="F108" s="26" t="s">
        <v>60</v>
      </c>
      <c r="G108" s="26" t="s">
        <v>24</v>
      </c>
      <c r="H108" s="27">
        <v>50</v>
      </c>
      <c r="I108" s="27">
        <v>10</v>
      </c>
      <c r="J108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108" s="19"/>
      <c r="L108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108" s="18"/>
      <c r="N108" s="20"/>
      <c r="O108" s="20"/>
      <c r="P108" s="21" t="e">
        <f>Tableau1[[#This Row],[Prix TTC 
du conditionnement]]/Tableau1[[#This Row],[Conditionnement proposé par le candidat, exprimé en unité de mesure]]</f>
        <v>#DIV/0!</v>
      </c>
      <c r="Q108" s="20" t="e">
        <f>Tableau1[[#This Row],[Prix TTC 
de l''unité de mesure]]*Tableau1[[#This Row],[Quantité annuelle indicative (non contractuelle), exprimée en unité de mesure]]</f>
        <v>#DIV/0!</v>
      </c>
      <c r="R108" s="22"/>
    </row>
    <row r="109" spans="1:18" ht="24" customHeight="1" x14ac:dyDescent="0.25">
      <c r="A109" s="22"/>
      <c r="B109" s="22"/>
      <c r="C109" s="22"/>
      <c r="D109" s="26" t="s">
        <v>280</v>
      </c>
      <c r="E109" s="37" t="s">
        <v>151</v>
      </c>
      <c r="F109" s="26" t="s">
        <v>60</v>
      </c>
      <c r="G109" s="26" t="s">
        <v>24</v>
      </c>
      <c r="H109" s="27">
        <v>50</v>
      </c>
      <c r="I109" s="27">
        <v>10</v>
      </c>
      <c r="J109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109" s="19"/>
      <c r="L109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109" s="18"/>
      <c r="N109" s="20"/>
      <c r="O109" s="20"/>
      <c r="P109" s="21" t="e">
        <f>Tableau1[[#This Row],[Prix TTC 
du conditionnement]]/Tableau1[[#This Row],[Conditionnement proposé par le candidat, exprimé en unité de mesure]]</f>
        <v>#DIV/0!</v>
      </c>
      <c r="Q109" s="20" t="e">
        <f>Tableau1[[#This Row],[Prix TTC 
de l''unité de mesure]]*Tableau1[[#This Row],[Quantité annuelle indicative (non contractuelle), exprimée en unité de mesure]]</f>
        <v>#DIV/0!</v>
      </c>
      <c r="R109" s="22"/>
    </row>
    <row r="110" spans="1:18" ht="24" customHeight="1" x14ac:dyDescent="0.25">
      <c r="A110" s="22"/>
      <c r="B110" s="22"/>
      <c r="C110" s="22"/>
      <c r="D110" s="26" t="s">
        <v>281</v>
      </c>
      <c r="E110" s="37" t="s">
        <v>152</v>
      </c>
      <c r="F110" s="26" t="s">
        <v>60</v>
      </c>
      <c r="G110" s="26" t="s">
        <v>24</v>
      </c>
      <c r="H110" s="27">
        <v>50</v>
      </c>
      <c r="I110" s="27">
        <v>10</v>
      </c>
      <c r="J110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110" s="19"/>
      <c r="L110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110" s="18"/>
      <c r="N110" s="20"/>
      <c r="O110" s="20"/>
      <c r="P110" s="21" t="e">
        <f>Tableau1[[#This Row],[Prix TTC 
du conditionnement]]/Tableau1[[#This Row],[Conditionnement proposé par le candidat, exprimé en unité de mesure]]</f>
        <v>#DIV/0!</v>
      </c>
      <c r="Q110" s="20" t="e">
        <f>Tableau1[[#This Row],[Prix TTC 
de l''unité de mesure]]*Tableau1[[#This Row],[Quantité annuelle indicative (non contractuelle), exprimée en unité de mesure]]</f>
        <v>#DIV/0!</v>
      </c>
      <c r="R110" s="22"/>
    </row>
    <row r="111" spans="1:18" ht="24" customHeight="1" x14ac:dyDescent="0.25">
      <c r="A111" s="22"/>
      <c r="B111" s="22"/>
      <c r="C111" s="22"/>
      <c r="D111" s="26" t="s">
        <v>282</v>
      </c>
      <c r="E111" s="37" t="s">
        <v>153</v>
      </c>
      <c r="F111" s="26" t="s">
        <v>60</v>
      </c>
      <c r="G111" s="26" t="s">
        <v>24</v>
      </c>
      <c r="H111" s="27">
        <v>50</v>
      </c>
      <c r="I111" s="27">
        <v>10</v>
      </c>
      <c r="J111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111" s="19"/>
      <c r="L111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111" s="18"/>
      <c r="N111" s="20"/>
      <c r="O111" s="20"/>
      <c r="P111" s="21" t="e">
        <f>Tableau1[[#This Row],[Prix TTC 
du conditionnement]]/Tableau1[[#This Row],[Conditionnement proposé par le candidat, exprimé en unité de mesure]]</f>
        <v>#DIV/0!</v>
      </c>
      <c r="Q111" s="20" t="e">
        <f>Tableau1[[#This Row],[Prix TTC 
de l''unité de mesure]]*Tableau1[[#This Row],[Quantité annuelle indicative (non contractuelle), exprimée en unité de mesure]]</f>
        <v>#DIV/0!</v>
      </c>
      <c r="R111" s="22"/>
    </row>
    <row r="112" spans="1:18" ht="24" customHeight="1" x14ac:dyDescent="0.25">
      <c r="A112" s="22"/>
      <c r="B112" s="22"/>
      <c r="C112" s="22"/>
      <c r="D112" s="26" t="s">
        <v>283</v>
      </c>
      <c r="E112" s="37" t="s">
        <v>154</v>
      </c>
      <c r="F112" s="26" t="s">
        <v>60</v>
      </c>
      <c r="G112" s="26" t="s">
        <v>24</v>
      </c>
      <c r="H112" s="27">
        <v>50</v>
      </c>
      <c r="I112" s="27">
        <v>10</v>
      </c>
      <c r="J112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112" s="19"/>
      <c r="L112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112" s="18"/>
      <c r="N112" s="20"/>
      <c r="O112" s="20"/>
      <c r="P112" s="21" t="e">
        <f>Tableau1[[#This Row],[Prix TTC 
du conditionnement]]/Tableau1[[#This Row],[Conditionnement proposé par le candidat, exprimé en unité de mesure]]</f>
        <v>#DIV/0!</v>
      </c>
      <c r="Q112" s="20" t="e">
        <f>Tableau1[[#This Row],[Prix TTC 
de l''unité de mesure]]*Tableau1[[#This Row],[Quantité annuelle indicative (non contractuelle), exprimée en unité de mesure]]</f>
        <v>#DIV/0!</v>
      </c>
      <c r="R112" s="22"/>
    </row>
    <row r="113" spans="1:18" ht="24" customHeight="1" x14ac:dyDescent="0.25">
      <c r="A113" s="22"/>
      <c r="B113" s="22"/>
      <c r="C113" s="22"/>
      <c r="D113" s="26" t="s">
        <v>284</v>
      </c>
      <c r="E113" s="37" t="s">
        <v>155</v>
      </c>
      <c r="F113" s="26" t="s">
        <v>60</v>
      </c>
      <c r="G113" s="26" t="s">
        <v>24</v>
      </c>
      <c r="H113" s="27">
        <v>50</v>
      </c>
      <c r="I113" s="27">
        <v>10</v>
      </c>
      <c r="J113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113" s="19"/>
      <c r="L113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113" s="18"/>
      <c r="N113" s="20"/>
      <c r="O113" s="20"/>
      <c r="P113" s="21" t="e">
        <f>Tableau1[[#This Row],[Prix TTC 
du conditionnement]]/Tableau1[[#This Row],[Conditionnement proposé par le candidat, exprimé en unité de mesure]]</f>
        <v>#DIV/0!</v>
      </c>
      <c r="Q113" s="20" t="e">
        <f>Tableau1[[#This Row],[Prix TTC 
de l''unité de mesure]]*Tableau1[[#This Row],[Quantité annuelle indicative (non contractuelle), exprimée en unité de mesure]]</f>
        <v>#DIV/0!</v>
      </c>
      <c r="R113" s="22"/>
    </row>
    <row r="114" spans="1:18" ht="24" customHeight="1" x14ac:dyDescent="0.25">
      <c r="A114" s="22"/>
      <c r="B114" s="22"/>
      <c r="C114" s="22"/>
      <c r="D114" s="26" t="s">
        <v>285</v>
      </c>
      <c r="E114" s="37" t="s">
        <v>156</v>
      </c>
      <c r="F114" s="26" t="s">
        <v>60</v>
      </c>
      <c r="G114" s="26" t="s">
        <v>24</v>
      </c>
      <c r="H114" s="27">
        <v>50</v>
      </c>
      <c r="I114" s="27">
        <v>10</v>
      </c>
      <c r="J114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114" s="19"/>
      <c r="L114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114" s="18"/>
      <c r="N114" s="20"/>
      <c r="O114" s="20"/>
      <c r="P114" s="21" t="e">
        <f>Tableau1[[#This Row],[Prix TTC 
du conditionnement]]/Tableau1[[#This Row],[Conditionnement proposé par le candidat, exprimé en unité de mesure]]</f>
        <v>#DIV/0!</v>
      </c>
      <c r="Q114" s="20" t="e">
        <f>Tableau1[[#This Row],[Prix TTC 
de l''unité de mesure]]*Tableau1[[#This Row],[Quantité annuelle indicative (non contractuelle), exprimée en unité de mesure]]</f>
        <v>#DIV/0!</v>
      </c>
      <c r="R114" s="22"/>
    </row>
    <row r="115" spans="1:18" ht="24" customHeight="1" x14ac:dyDescent="0.25">
      <c r="A115" s="22"/>
      <c r="B115" s="22"/>
      <c r="C115" s="22"/>
      <c r="D115" s="26" t="s">
        <v>286</v>
      </c>
      <c r="E115" s="37" t="s">
        <v>157</v>
      </c>
      <c r="F115" s="26" t="s">
        <v>60</v>
      </c>
      <c r="G115" s="26" t="s">
        <v>24</v>
      </c>
      <c r="H115" s="27">
        <v>50</v>
      </c>
      <c r="I115" s="27">
        <v>10</v>
      </c>
      <c r="J115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115" s="19"/>
      <c r="L115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115" s="18"/>
      <c r="N115" s="20"/>
      <c r="O115" s="20"/>
      <c r="P115" s="21" t="e">
        <f>Tableau1[[#This Row],[Prix TTC 
du conditionnement]]/Tableau1[[#This Row],[Conditionnement proposé par le candidat, exprimé en unité de mesure]]</f>
        <v>#DIV/0!</v>
      </c>
      <c r="Q115" s="20" t="e">
        <f>Tableau1[[#This Row],[Prix TTC 
de l''unité de mesure]]*Tableau1[[#This Row],[Quantité annuelle indicative (non contractuelle), exprimée en unité de mesure]]</f>
        <v>#DIV/0!</v>
      </c>
      <c r="R115" s="22"/>
    </row>
    <row r="116" spans="1:18" ht="24" customHeight="1" x14ac:dyDescent="0.25">
      <c r="A116" s="22"/>
      <c r="B116" s="22"/>
      <c r="C116" s="22"/>
      <c r="D116" s="26" t="s">
        <v>287</v>
      </c>
      <c r="E116" s="37" t="s">
        <v>158</v>
      </c>
      <c r="F116" s="26" t="s">
        <v>60</v>
      </c>
      <c r="G116" s="26" t="s">
        <v>24</v>
      </c>
      <c r="H116" s="27">
        <v>50</v>
      </c>
      <c r="I116" s="27">
        <v>10</v>
      </c>
      <c r="J116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116" s="19"/>
      <c r="L116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116" s="18"/>
      <c r="N116" s="20"/>
      <c r="O116" s="20"/>
      <c r="P116" s="21" t="e">
        <f>Tableau1[[#This Row],[Prix TTC 
du conditionnement]]/Tableau1[[#This Row],[Conditionnement proposé par le candidat, exprimé en unité de mesure]]</f>
        <v>#DIV/0!</v>
      </c>
      <c r="Q116" s="20" t="e">
        <f>Tableau1[[#This Row],[Prix TTC 
de l''unité de mesure]]*Tableau1[[#This Row],[Quantité annuelle indicative (non contractuelle), exprimée en unité de mesure]]</f>
        <v>#DIV/0!</v>
      </c>
      <c r="R116" s="22"/>
    </row>
    <row r="117" spans="1:18" ht="24" customHeight="1" x14ac:dyDescent="0.25">
      <c r="A117" s="22"/>
      <c r="B117" s="22"/>
      <c r="C117" s="22"/>
      <c r="D117" s="26" t="s">
        <v>288</v>
      </c>
      <c r="E117" s="37" t="s">
        <v>159</v>
      </c>
      <c r="F117" s="26" t="s">
        <v>60</v>
      </c>
      <c r="G117" s="26" t="s">
        <v>24</v>
      </c>
      <c r="H117" s="27">
        <v>50</v>
      </c>
      <c r="I117" s="27">
        <v>10</v>
      </c>
      <c r="J117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117" s="19"/>
      <c r="L117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117" s="18"/>
      <c r="N117" s="20"/>
      <c r="O117" s="20"/>
      <c r="P117" s="21" t="e">
        <f>Tableau1[[#This Row],[Prix TTC 
du conditionnement]]/Tableau1[[#This Row],[Conditionnement proposé par le candidat, exprimé en unité de mesure]]</f>
        <v>#DIV/0!</v>
      </c>
      <c r="Q117" s="20" t="e">
        <f>Tableau1[[#This Row],[Prix TTC 
de l''unité de mesure]]*Tableau1[[#This Row],[Quantité annuelle indicative (non contractuelle), exprimée en unité de mesure]]</f>
        <v>#DIV/0!</v>
      </c>
      <c r="R117" s="22"/>
    </row>
    <row r="118" spans="1:18" ht="24" customHeight="1" x14ac:dyDescent="0.25">
      <c r="A118" s="22"/>
      <c r="B118" s="22"/>
      <c r="C118" s="22"/>
      <c r="D118" s="26" t="s">
        <v>289</v>
      </c>
      <c r="E118" s="37" t="s">
        <v>160</v>
      </c>
      <c r="F118" s="26" t="s">
        <v>60</v>
      </c>
      <c r="G118" s="26" t="s">
        <v>24</v>
      </c>
      <c r="H118" s="27">
        <v>50</v>
      </c>
      <c r="I118" s="27">
        <v>10</v>
      </c>
      <c r="J118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118" s="19"/>
      <c r="L118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118" s="18"/>
      <c r="N118" s="20"/>
      <c r="O118" s="20"/>
      <c r="P118" s="21" t="e">
        <f>Tableau1[[#This Row],[Prix TTC 
du conditionnement]]/Tableau1[[#This Row],[Conditionnement proposé par le candidat, exprimé en unité de mesure]]</f>
        <v>#DIV/0!</v>
      </c>
      <c r="Q118" s="20" t="e">
        <f>Tableau1[[#This Row],[Prix TTC 
de l''unité de mesure]]*Tableau1[[#This Row],[Quantité annuelle indicative (non contractuelle), exprimée en unité de mesure]]</f>
        <v>#DIV/0!</v>
      </c>
      <c r="R118" s="22"/>
    </row>
    <row r="119" spans="1:18" ht="24" customHeight="1" x14ac:dyDescent="0.25">
      <c r="A119" s="22"/>
      <c r="B119" s="22"/>
      <c r="C119" s="22"/>
      <c r="D119" s="26" t="s">
        <v>290</v>
      </c>
      <c r="E119" s="37" t="s">
        <v>161</v>
      </c>
      <c r="F119" s="26" t="s">
        <v>60</v>
      </c>
      <c r="G119" s="26" t="s">
        <v>24</v>
      </c>
      <c r="H119" s="27">
        <v>50</v>
      </c>
      <c r="I119" s="27">
        <v>10</v>
      </c>
      <c r="J119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119" s="19"/>
      <c r="L119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119" s="18"/>
      <c r="N119" s="20"/>
      <c r="O119" s="20"/>
      <c r="P119" s="21" t="e">
        <f>Tableau1[[#This Row],[Prix TTC 
du conditionnement]]/Tableau1[[#This Row],[Conditionnement proposé par le candidat, exprimé en unité de mesure]]</f>
        <v>#DIV/0!</v>
      </c>
      <c r="Q119" s="20" t="e">
        <f>Tableau1[[#This Row],[Prix TTC 
de l''unité de mesure]]*Tableau1[[#This Row],[Quantité annuelle indicative (non contractuelle), exprimée en unité de mesure]]</f>
        <v>#DIV/0!</v>
      </c>
      <c r="R119" s="22"/>
    </row>
    <row r="120" spans="1:18" ht="24" customHeight="1" x14ac:dyDescent="0.25">
      <c r="A120" s="22"/>
      <c r="B120" s="22"/>
      <c r="C120" s="22"/>
      <c r="D120" s="26" t="s">
        <v>291</v>
      </c>
      <c r="E120" s="37" t="s">
        <v>162</v>
      </c>
      <c r="F120" s="26" t="s">
        <v>60</v>
      </c>
      <c r="G120" s="26" t="s">
        <v>24</v>
      </c>
      <c r="H120" s="27">
        <v>50</v>
      </c>
      <c r="I120" s="27">
        <v>10</v>
      </c>
      <c r="J120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120" s="19"/>
      <c r="L120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120" s="18"/>
      <c r="N120" s="20"/>
      <c r="O120" s="20"/>
      <c r="P120" s="21" t="e">
        <f>Tableau1[[#This Row],[Prix TTC 
du conditionnement]]/Tableau1[[#This Row],[Conditionnement proposé par le candidat, exprimé en unité de mesure]]</f>
        <v>#DIV/0!</v>
      </c>
      <c r="Q120" s="20" t="e">
        <f>Tableau1[[#This Row],[Prix TTC 
de l''unité de mesure]]*Tableau1[[#This Row],[Quantité annuelle indicative (non contractuelle), exprimée en unité de mesure]]</f>
        <v>#DIV/0!</v>
      </c>
      <c r="R120" s="22"/>
    </row>
    <row r="121" spans="1:18" ht="24" customHeight="1" x14ac:dyDescent="0.25">
      <c r="A121" s="22"/>
      <c r="B121" s="22"/>
      <c r="C121" s="22"/>
      <c r="D121" s="26" t="s">
        <v>292</v>
      </c>
      <c r="E121" s="37" t="s">
        <v>163</v>
      </c>
      <c r="F121" s="26" t="s">
        <v>60</v>
      </c>
      <c r="G121" s="26" t="s">
        <v>24</v>
      </c>
      <c r="H121" s="27">
        <v>50</v>
      </c>
      <c r="I121" s="27">
        <v>10</v>
      </c>
      <c r="J121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121" s="19"/>
      <c r="L121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121" s="18"/>
      <c r="N121" s="20"/>
      <c r="O121" s="20"/>
      <c r="P121" s="21" t="e">
        <f>Tableau1[[#This Row],[Prix TTC 
du conditionnement]]/Tableau1[[#This Row],[Conditionnement proposé par le candidat, exprimé en unité de mesure]]</f>
        <v>#DIV/0!</v>
      </c>
      <c r="Q121" s="20" t="e">
        <f>Tableau1[[#This Row],[Prix TTC 
de l''unité de mesure]]*Tableau1[[#This Row],[Quantité annuelle indicative (non contractuelle), exprimée en unité de mesure]]</f>
        <v>#DIV/0!</v>
      </c>
      <c r="R121" s="22"/>
    </row>
    <row r="122" spans="1:18" ht="24" customHeight="1" x14ac:dyDescent="0.25">
      <c r="A122" s="22"/>
      <c r="B122" s="22"/>
      <c r="C122" s="22"/>
      <c r="D122" s="26" t="s">
        <v>293</v>
      </c>
      <c r="E122" s="37" t="s">
        <v>164</v>
      </c>
      <c r="F122" s="26" t="s">
        <v>60</v>
      </c>
      <c r="G122" s="26" t="s">
        <v>24</v>
      </c>
      <c r="H122" s="27">
        <v>50</v>
      </c>
      <c r="I122" s="27">
        <v>10</v>
      </c>
      <c r="J122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122" s="19"/>
      <c r="L122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122" s="18"/>
      <c r="N122" s="20"/>
      <c r="O122" s="20"/>
      <c r="P122" s="21" t="e">
        <f>Tableau1[[#This Row],[Prix TTC 
du conditionnement]]/Tableau1[[#This Row],[Conditionnement proposé par le candidat, exprimé en unité de mesure]]</f>
        <v>#DIV/0!</v>
      </c>
      <c r="Q122" s="20" t="e">
        <f>Tableau1[[#This Row],[Prix TTC 
de l''unité de mesure]]*Tableau1[[#This Row],[Quantité annuelle indicative (non contractuelle), exprimée en unité de mesure]]</f>
        <v>#DIV/0!</v>
      </c>
      <c r="R122" s="22"/>
    </row>
    <row r="123" spans="1:18" ht="24" customHeight="1" x14ac:dyDescent="0.25">
      <c r="A123" s="22"/>
      <c r="B123" s="22"/>
      <c r="C123" s="22"/>
      <c r="D123" s="26" t="s">
        <v>294</v>
      </c>
      <c r="E123" s="37" t="s">
        <v>165</v>
      </c>
      <c r="F123" s="26" t="s">
        <v>60</v>
      </c>
      <c r="G123" s="26" t="s">
        <v>24</v>
      </c>
      <c r="H123" s="27">
        <v>50</v>
      </c>
      <c r="I123" s="27">
        <v>10</v>
      </c>
      <c r="J123" s="27">
        <f>Tableau1[[#This Row],[Quantité annuelle indicative (non contractuelle), exprimée en unité de conditionnement ]]*Tableau1[[#This Row],[Conditionnement préféré par l''université, exprimé en unité de mesure]]</f>
        <v>500</v>
      </c>
      <c r="K123" s="19"/>
      <c r="L123" s="26" t="str">
        <f>CONCATENATE("MIN : ",ROUND(Tableau1[[#This Row],[Conditionnement préféré par l''université, exprimé en unité de mesure]]/3,2)," - ","MAX : ",ROUND(Tableau1[[#This Row],[Conditionnement préféré par l''université, exprimé en unité de mesure]]*3,2))</f>
        <v>MIN : 16,67 - MAX : 150</v>
      </c>
      <c r="M123" s="18"/>
      <c r="N123" s="20"/>
      <c r="O123" s="20"/>
      <c r="P123" s="21" t="e">
        <f>Tableau1[[#This Row],[Prix TTC 
du conditionnement]]/Tableau1[[#This Row],[Conditionnement proposé par le candidat, exprimé en unité de mesure]]</f>
        <v>#DIV/0!</v>
      </c>
      <c r="Q123" s="20" t="e">
        <f>Tableau1[[#This Row],[Prix TTC 
de l''unité de mesure]]*Tableau1[[#This Row],[Quantité annuelle indicative (non contractuelle), exprimée en unité de mesure]]</f>
        <v>#DIV/0!</v>
      </c>
      <c r="R123" s="22"/>
    </row>
    <row r="124" spans="1:18" ht="24" customHeight="1" thickBot="1" x14ac:dyDescent="0.3">
      <c r="A124" s="22"/>
      <c r="B124" s="22"/>
      <c r="C124" s="22"/>
      <c r="D124" s="24"/>
      <c r="E124" s="32"/>
      <c r="F124" s="24"/>
      <c r="G124" s="24"/>
      <c r="H124" s="42"/>
      <c r="I124" s="24"/>
      <c r="J124" s="24"/>
      <c r="K124" s="24"/>
      <c r="L124" s="24"/>
      <c r="M124" s="24"/>
      <c r="N124" s="24"/>
      <c r="O124" s="24"/>
      <c r="P124" s="24"/>
      <c r="Q124" s="24"/>
    </row>
    <row r="125" spans="1:18" ht="39.950000000000003" customHeight="1" thickBot="1" x14ac:dyDescent="0.3">
      <c r="A125" s="22"/>
      <c r="B125" s="22"/>
      <c r="C125" s="28"/>
      <c r="D125" s="51" t="s">
        <v>30</v>
      </c>
      <c r="E125" s="52"/>
      <c r="F125" s="52"/>
      <c r="G125" s="52"/>
      <c r="H125" s="52"/>
      <c r="I125" s="52"/>
      <c r="J125" s="52"/>
      <c r="K125" s="52"/>
      <c r="L125" s="52"/>
      <c r="M125" s="52"/>
      <c r="N125" s="52"/>
      <c r="O125" s="53"/>
      <c r="P125" s="54"/>
      <c r="Q125" s="55"/>
    </row>
    <row r="126" spans="1:18" ht="24" customHeight="1" thickBot="1" x14ac:dyDescent="0.3">
      <c r="A126" s="22"/>
      <c r="B126" s="22"/>
      <c r="C126" s="22"/>
      <c r="D126" s="25"/>
      <c r="E126" s="33"/>
      <c r="F126" s="25"/>
      <c r="G126" s="25"/>
      <c r="H126" s="43"/>
      <c r="I126" s="25"/>
      <c r="J126" s="25"/>
      <c r="K126" s="25"/>
      <c r="L126" s="25"/>
      <c r="M126" s="25"/>
      <c r="N126" s="25"/>
      <c r="O126" s="30"/>
      <c r="P126" s="30"/>
      <c r="Q126" s="25"/>
    </row>
    <row r="127" spans="1:18" s="1" customFormat="1" ht="78" customHeight="1" thickBot="1" x14ac:dyDescent="0.3">
      <c r="A127" s="22"/>
      <c r="B127" s="22"/>
      <c r="C127" s="22"/>
      <c r="D127" s="29" t="s">
        <v>23</v>
      </c>
      <c r="E127" s="34" t="s">
        <v>33</v>
      </c>
      <c r="F127" s="3" t="s">
        <v>0</v>
      </c>
      <c r="G127" s="3" t="s">
        <v>1</v>
      </c>
      <c r="H127" s="44" t="s">
        <v>2</v>
      </c>
      <c r="I127" s="3" t="s">
        <v>3</v>
      </c>
      <c r="J127" s="3" t="s">
        <v>4</v>
      </c>
      <c r="K127" s="4" t="s">
        <v>5</v>
      </c>
      <c r="L127" s="5" t="s">
        <v>349</v>
      </c>
      <c r="M127" s="5" t="s">
        <v>6</v>
      </c>
      <c r="N127" s="5" t="s">
        <v>8</v>
      </c>
      <c r="O127" s="5" t="s">
        <v>9</v>
      </c>
      <c r="P127" s="6" t="s">
        <v>10</v>
      </c>
      <c r="Q127" s="7" t="s">
        <v>7</v>
      </c>
      <c r="R127" s="22"/>
    </row>
    <row r="128" spans="1:18" ht="24" customHeight="1" x14ac:dyDescent="0.25">
      <c r="A128" s="22"/>
      <c r="B128" s="22"/>
      <c r="C128" s="22"/>
      <c r="D128" s="26" t="s">
        <v>295</v>
      </c>
      <c r="E128" s="37" t="s">
        <v>34</v>
      </c>
      <c r="F128" s="26" t="s">
        <v>60</v>
      </c>
      <c r="G128" s="26" t="s">
        <v>24</v>
      </c>
      <c r="H128" s="40">
        <v>1</v>
      </c>
      <c r="I128" s="27">
        <v>10</v>
      </c>
      <c r="J128" s="27">
        <f>Tableau14[[#This Row],[Quantité annuelle indicative (non contractuelle), exprimée en unité de conditionnement ]]*Tableau14[[#This Row],[Conditionnement préféré par l''université, exprimé en unité de mesure]]</f>
        <v>10</v>
      </c>
      <c r="K128" s="19"/>
      <c r="L128" s="83"/>
      <c r="M128" s="18"/>
      <c r="N128" s="20"/>
      <c r="O128" s="20"/>
      <c r="P128" s="21" t="e">
        <f>Tableau14[[#This Row],[Prix TTC 
du conditionnement]]/Tableau14[[#This Row],[Conditionnement proposé par le candidat, exprimé en unité de mesure]]</f>
        <v>#DIV/0!</v>
      </c>
      <c r="Q128" s="20" t="e">
        <f>Tableau14[[#This Row],[Prix TTC 
de l''unité de mesure]]*Tableau14[[#This Row],[Quantité annuelle indicative (non contractuelle), exprimée en unité de mesure]]</f>
        <v>#DIV/0!</v>
      </c>
      <c r="R128" s="22"/>
    </row>
    <row r="129" spans="1:18" ht="24" customHeight="1" x14ac:dyDescent="0.25">
      <c r="A129" s="22"/>
      <c r="B129" s="22"/>
      <c r="C129" s="22"/>
      <c r="D129" s="26" t="s">
        <v>296</v>
      </c>
      <c r="E129" s="37" t="s">
        <v>35</v>
      </c>
      <c r="F129" s="26" t="s">
        <v>60</v>
      </c>
      <c r="G129" s="26" t="s">
        <v>24</v>
      </c>
      <c r="H129" s="40">
        <v>1</v>
      </c>
      <c r="I129" s="27">
        <v>10</v>
      </c>
      <c r="J129" s="27">
        <f>Tableau14[[#This Row],[Quantité annuelle indicative (non contractuelle), exprimée en unité de conditionnement ]]*Tableau14[[#This Row],[Conditionnement préféré par l''université, exprimé en unité de mesure]]</f>
        <v>10</v>
      </c>
      <c r="K129" s="19"/>
      <c r="L129" s="83"/>
      <c r="M129" s="18"/>
      <c r="N129" s="20"/>
      <c r="O129" s="20"/>
      <c r="P129" s="21" t="e">
        <f>Tableau14[[#This Row],[Prix TTC 
du conditionnement]]/Tableau14[[#This Row],[Conditionnement proposé par le candidat, exprimé en unité de mesure]]</f>
        <v>#DIV/0!</v>
      </c>
      <c r="Q129" s="20" t="e">
        <f>Tableau14[[#This Row],[Prix TTC 
de l''unité de mesure]]*Tableau14[[#This Row],[Quantité annuelle indicative (non contractuelle), exprimée en unité de mesure]]</f>
        <v>#DIV/0!</v>
      </c>
      <c r="R129" s="22"/>
    </row>
    <row r="130" spans="1:18" ht="24" customHeight="1" x14ac:dyDescent="0.25">
      <c r="A130" s="22"/>
      <c r="B130" s="22"/>
      <c r="C130" s="22"/>
      <c r="D130" s="26" t="s">
        <v>297</v>
      </c>
      <c r="E130" s="37" t="s">
        <v>36</v>
      </c>
      <c r="F130" s="26" t="s">
        <v>60</v>
      </c>
      <c r="G130" s="26" t="s">
        <v>24</v>
      </c>
      <c r="H130" s="40">
        <v>1</v>
      </c>
      <c r="I130" s="27">
        <v>10</v>
      </c>
      <c r="J130" s="27">
        <f>Tableau14[[#This Row],[Quantité annuelle indicative (non contractuelle), exprimée en unité de conditionnement ]]*Tableau14[[#This Row],[Conditionnement préféré par l''université, exprimé en unité de mesure]]</f>
        <v>10</v>
      </c>
      <c r="K130" s="19"/>
      <c r="L130" s="83"/>
      <c r="M130" s="18"/>
      <c r="N130" s="20"/>
      <c r="O130" s="20"/>
      <c r="P130" s="21" t="e">
        <f>Tableau14[[#This Row],[Prix TTC 
du conditionnement]]/Tableau14[[#This Row],[Conditionnement proposé par le candidat, exprimé en unité de mesure]]</f>
        <v>#DIV/0!</v>
      </c>
      <c r="Q130" s="20" t="e">
        <f>Tableau14[[#This Row],[Prix TTC 
de l''unité de mesure]]*Tableau14[[#This Row],[Quantité annuelle indicative (non contractuelle), exprimée en unité de mesure]]</f>
        <v>#DIV/0!</v>
      </c>
      <c r="R130" s="22"/>
    </row>
    <row r="131" spans="1:18" ht="24" customHeight="1" x14ac:dyDescent="0.25">
      <c r="A131" s="22"/>
      <c r="B131" s="22"/>
      <c r="C131" s="22"/>
      <c r="D131" s="26" t="s">
        <v>298</v>
      </c>
      <c r="E131" s="37" t="s">
        <v>37</v>
      </c>
      <c r="F131" s="26" t="s">
        <v>60</v>
      </c>
      <c r="G131" s="26" t="s">
        <v>24</v>
      </c>
      <c r="H131" s="40">
        <v>1</v>
      </c>
      <c r="I131" s="27">
        <v>10</v>
      </c>
      <c r="J131" s="27">
        <f>Tableau14[[#This Row],[Quantité annuelle indicative (non contractuelle), exprimée en unité de conditionnement ]]*Tableau14[[#This Row],[Conditionnement préféré par l''université, exprimé en unité de mesure]]</f>
        <v>10</v>
      </c>
      <c r="K131" s="19"/>
      <c r="L131" s="83"/>
      <c r="M131" s="18"/>
      <c r="N131" s="20"/>
      <c r="O131" s="20"/>
      <c r="P131" s="21" t="e">
        <f>Tableau14[[#This Row],[Prix TTC 
du conditionnement]]/Tableau14[[#This Row],[Conditionnement proposé par le candidat, exprimé en unité de mesure]]</f>
        <v>#DIV/0!</v>
      </c>
      <c r="Q131" s="20" t="e">
        <f>Tableau14[[#This Row],[Prix TTC 
de l''unité de mesure]]*Tableau14[[#This Row],[Quantité annuelle indicative (non contractuelle), exprimée en unité de mesure]]</f>
        <v>#DIV/0!</v>
      </c>
      <c r="R131" s="22"/>
    </row>
    <row r="132" spans="1:18" ht="24" customHeight="1" x14ac:dyDescent="0.25">
      <c r="A132" s="22"/>
      <c r="B132" s="22"/>
      <c r="C132" s="22"/>
      <c r="D132" s="26" t="s">
        <v>299</v>
      </c>
      <c r="E132" s="37" t="s">
        <v>38</v>
      </c>
      <c r="F132" s="26" t="s">
        <v>60</v>
      </c>
      <c r="G132" s="26" t="s">
        <v>24</v>
      </c>
      <c r="H132" s="40">
        <v>1</v>
      </c>
      <c r="I132" s="27">
        <v>10</v>
      </c>
      <c r="J132" s="27">
        <f>Tableau14[[#This Row],[Quantité annuelle indicative (non contractuelle), exprimée en unité de conditionnement ]]*Tableau14[[#This Row],[Conditionnement préféré par l''université, exprimé en unité de mesure]]</f>
        <v>10</v>
      </c>
      <c r="K132" s="19"/>
      <c r="L132" s="83"/>
      <c r="M132" s="18"/>
      <c r="N132" s="20"/>
      <c r="O132" s="20"/>
      <c r="P132" s="21" t="e">
        <f>Tableau14[[#This Row],[Prix TTC 
du conditionnement]]/Tableau14[[#This Row],[Conditionnement proposé par le candidat, exprimé en unité de mesure]]</f>
        <v>#DIV/0!</v>
      </c>
      <c r="Q132" s="20" t="e">
        <f>Tableau14[[#This Row],[Prix TTC 
de l''unité de mesure]]*Tableau14[[#This Row],[Quantité annuelle indicative (non contractuelle), exprimée en unité de mesure]]</f>
        <v>#DIV/0!</v>
      </c>
      <c r="R132" s="22"/>
    </row>
    <row r="133" spans="1:18" ht="24" customHeight="1" x14ac:dyDescent="0.25">
      <c r="A133" s="22"/>
      <c r="B133" s="22"/>
      <c r="C133" s="22"/>
      <c r="D133" s="26" t="s">
        <v>300</v>
      </c>
      <c r="E133" s="37" t="s">
        <v>39</v>
      </c>
      <c r="F133" s="26" t="s">
        <v>60</v>
      </c>
      <c r="G133" s="26" t="s">
        <v>24</v>
      </c>
      <c r="H133" s="40">
        <v>1</v>
      </c>
      <c r="I133" s="27">
        <v>10</v>
      </c>
      <c r="J133" s="27">
        <f>Tableau14[[#This Row],[Quantité annuelle indicative (non contractuelle), exprimée en unité de conditionnement ]]*Tableau14[[#This Row],[Conditionnement préféré par l''université, exprimé en unité de mesure]]</f>
        <v>10</v>
      </c>
      <c r="K133" s="19"/>
      <c r="L133" s="83"/>
      <c r="M133" s="18"/>
      <c r="N133" s="20"/>
      <c r="O133" s="20"/>
      <c r="P133" s="21" t="e">
        <f>Tableau14[[#This Row],[Prix TTC 
du conditionnement]]/Tableau14[[#This Row],[Conditionnement proposé par le candidat, exprimé en unité de mesure]]</f>
        <v>#DIV/0!</v>
      </c>
      <c r="Q133" s="20" t="e">
        <f>Tableau14[[#This Row],[Prix TTC 
de l''unité de mesure]]*Tableau14[[#This Row],[Quantité annuelle indicative (non contractuelle), exprimée en unité de mesure]]</f>
        <v>#DIV/0!</v>
      </c>
      <c r="R133" s="22"/>
    </row>
    <row r="134" spans="1:18" ht="24" customHeight="1" x14ac:dyDescent="0.25">
      <c r="A134" s="22"/>
      <c r="B134" s="22"/>
      <c r="C134" s="22"/>
      <c r="D134" s="26" t="s">
        <v>301</v>
      </c>
      <c r="E134" s="37" t="s">
        <v>40</v>
      </c>
      <c r="F134" s="26" t="s">
        <v>60</v>
      </c>
      <c r="G134" s="26" t="s">
        <v>24</v>
      </c>
      <c r="H134" s="40">
        <v>1</v>
      </c>
      <c r="I134" s="27">
        <v>10</v>
      </c>
      <c r="J134" s="27">
        <f>Tableau14[[#This Row],[Quantité annuelle indicative (non contractuelle), exprimée en unité de conditionnement ]]*Tableau14[[#This Row],[Conditionnement préféré par l''université, exprimé en unité de mesure]]</f>
        <v>10</v>
      </c>
      <c r="K134" s="19"/>
      <c r="L134" s="83"/>
      <c r="M134" s="18"/>
      <c r="N134" s="20"/>
      <c r="O134" s="20"/>
      <c r="P134" s="21" t="e">
        <f>Tableau14[[#This Row],[Prix TTC 
du conditionnement]]/Tableau14[[#This Row],[Conditionnement proposé par le candidat, exprimé en unité de mesure]]</f>
        <v>#DIV/0!</v>
      </c>
      <c r="Q134" s="20" t="e">
        <f>Tableau14[[#This Row],[Prix TTC 
de l''unité de mesure]]*Tableau14[[#This Row],[Quantité annuelle indicative (non contractuelle), exprimée en unité de mesure]]</f>
        <v>#DIV/0!</v>
      </c>
      <c r="R134" s="22"/>
    </row>
    <row r="135" spans="1:18" ht="24" customHeight="1" x14ac:dyDescent="0.25">
      <c r="A135" s="22"/>
      <c r="B135" s="22"/>
      <c r="C135" s="22"/>
      <c r="D135" s="26" t="s">
        <v>302</v>
      </c>
      <c r="E135" s="37" t="s">
        <v>41</v>
      </c>
      <c r="F135" s="26" t="s">
        <v>60</v>
      </c>
      <c r="G135" s="26" t="s">
        <v>24</v>
      </c>
      <c r="H135" s="40">
        <v>1</v>
      </c>
      <c r="I135" s="27">
        <v>10</v>
      </c>
      <c r="J135" s="27">
        <f>Tableau14[[#This Row],[Quantité annuelle indicative (non contractuelle), exprimée en unité de conditionnement ]]*Tableau14[[#This Row],[Conditionnement préféré par l''université, exprimé en unité de mesure]]</f>
        <v>10</v>
      </c>
      <c r="K135" s="19"/>
      <c r="L135" s="83"/>
      <c r="M135" s="18"/>
      <c r="N135" s="20"/>
      <c r="O135" s="20"/>
      <c r="P135" s="21" t="e">
        <f>Tableau14[[#This Row],[Prix TTC 
du conditionnement]]/Tableau14[[#This Row],[Conditionnement proposé par le candidat, exprimé en unité de mesure]]</f>
        <v>#DIV/0!</v>
      </c>
      <c r="Q135" s="20" t="e">
        <f>Tableau14[[#This Row],[Prix TTC 
de l''unité de mesure]]*Tableau14[[#This Row],[Quantité annuelle indicative (non contractuelle), exprimée en unité de mesure]]</f>
        <v>#DIV/0!</v>
      </c>
      <c r="R135" s="22"/>
    </row>
    <row r="136" spans="1:18" ht="24" customHeight="1" x14ac:dyDescent="0.25">
      <c r="A136" s="22"/>
      <c r="B136" s="22"/>
      <c r="C136" s="22"/>
      <c r="D136" s="26" t="s">
        <v>303</v>
      </c>
      <c r="E136" s="37" t="s">
        <v>42</v>
      </c>
      <c r="F136" s="26" t="s">
        <v>60</v>
      </c>
      <c r="G136" s="26" t="s">
        <v>24</v>
      </c>
      <c r="H136" s="40">
        <v>1</v>
      </c>
      <c r="I136" s="27">
        <v>10</v>
      </c>
      <c r="J136" s="27">
        <f>Tableau14[[#This Row],[Quantité annuelle indicative (non contractuelle), exprimée en unité de conditionnement ]]*Tableau14[[#This Row],[Conditionnement préféré par l''université, exprimé en unité de mesure]]</f>
        <v>10</v>
      </c>
      <c r="K136" s="19"/>
      <c r="L136" s="83"/>
      <c r="M136" s="18"/>
      <c r="N136" s="20"/>
      <c r="O136" s="20"/>
      <c r="P136" s="21" t="e">
        <f>Tableau14[[#This Row],[Prix TTC 
du conditionnement]]/Tableau14[[#This Row],[Conditionnement proposé par le candidat, exprimé en unité de mesure]]</f>
        <v>#DIV/0!</v>
      </c>
      <c r="Q136" s="20" t="e">
        <f>Tableau14[[#This Row],[Prix TTC 
de l''unité de mesure]]*Tableau14[[#This Row],[Quantité annuelle indicative (non contractuelle), exprimée en unité de mesure]]</f>
        <v>#DIV/0!</v>
      </c>
      <c r="R136" s="22"/>
    </row>
    <row r="137" spans="1:18" ht="24" customHeight="1" x14ac:dyDescent="0.25">
      <c r="A137" s="22"/>
      <c r="B137" s="22"/>
      <c r="C137" s="22"/>
      <c r="D137" s="26" t="s">
        <v>304</v>
      </c>
      <c r="E137" s="37" t="s">
        <v>43</v>
      </c>
      <c r="F137" s="26" t="s">
        <v>60</v>
      </c>
      <c r="G137" s="26" t="s">
        <v>24</v>
      </c>
      <c r="H137" s="40">
        <v>1</v>
      </c>
      <c r="I137" s="27">
        <v>10</v>
      </c>
      <c r="J137" s="27">
        <f>Tableau14[[#This Row],[Quantité annuelle indicative (non contractuelle), exprimée en unité de conditionnement ]]*Tableau14[[#This Row],[Conditionnement préféré par l''université, exprimé en unité de mesure]]</f>
        <v>10</v>
      </c>
      <c r="K137" s="19"/>
      <c r="L137" s="83"/>
      <c r="M137" s="18"/>
      <c r="N137" s="20"/>
      <c r="O137" s="20"/>
      <c r="P137" s="21" t="e">
        <f>Tableau14[[#This Row],[Prix TTC 
du conditionnement]]/Tableau14[[#This Row],[Conditionnement proposé par le candidat, exprimé en unité de mesure]]</f>
        <v>#DIV/0!</v>
      </c>
      <c r="Q137" s="20" t="e">
        <f>Tableau14[[#This Row],[Prix TTC 
de l''unité de mesure]]*Tableau14[[#This Row],[Quantité annuelle indicative (non contractuelle), exprimée en unité de mesure]]</f>
        <v>#DIV/0!</v>
      </c>
      <c r="R137" s="22"/>
    </row>
    <row r="138" spans="1:18" ht="24" customHeight="1" x14ac:dyDescent="0.25">
      <c r="A138" s="22"/>
      <c r="B138" s="22"/>
      <c r="C138" s="22"/>
      <c r="D138" s="26" t="s">
        <v>305</v>
      </c>
      <c r="E138" s="37" t="s">
        <v>44</v>
      </c>
      <c r="F138" s="26" t="s">
        <v>60</v>
      </c>
      <c r="G138" s="26" t="s">
        <v>24</v>
      </c>
      <c r="H138" s="40">
        <v>1</v>
      </c>
      <c r="I138" s="27">
        <v>10</v>
      </c>
      <c r="J138" s="27">
        <f>Tableau14[[#This Row],[Quantité annuelle indicative (non contractuelle), exprimée en unité de conditionnement ]]*Tableau14[[#This Row],[Conditionnement préféré par l''université, exprimé en unité de mesure]]</f>
        <v>10</v>
      </c>
      <c r="K138" s="19"/>
      <c r="L138" s="83"/>
      <c r="M138" s="18"/>
      <c r="N138" s="20"/>
      <c r="O138" s="20"/>
      <c r="P138" s="21" t="e">
        <f>Tableau14[[#This Row],[Prix TTC 
du conditionnement]]/Tableau14[[#This Row],[Conditionnement proposé par le candidat, exprimé en unité de mesure]]</f>
        <v>#DIV/0!</v>
      </c>
      <c r="Q138" s="20" t="e">
        <f>Tableau14[[#This Row],[Prix TTC 
de l''unité de mesure]]*Tableau14[[#This Row],[Quantité annuelle indicative (non contractuelle), exprimée en unité de mesure]]</f>
        <v>#DIV/0!</v>
      </c>
      <c r="R138" s="22"/>
    </row>
    <row r="139" spans="1:18" ht="24" customHeight="1" x14ac:dyDescent="0.25">
      <c r="A139" s="22"/>
      <c r="B139" s="22"/>
      <c r="C139" s="22"/>
      <c r="D139" s="26" t="s">
        <v>306</v>
      </c>
      <c r="E139" s="37" t="s">
        <v>45</v>
      </c>
      <c r="F139" s="26" t="s">
        <v>60</v>
      </c>
      <c r="G139" s="26" t="s">
        <v>24</v>
      </c>
      <c r="H139" s="40">
        <v>1</v>
      </c>
      <c r="I139" s="27">
        <v>10</v>
      </c>
      <c r="J139" s="27">
        <f>Tableau14[[#This Row],[Quantité annuelle indicative (non contractuelle), exprimée en unité de conditionnement ]]*Tableau14[[#This Row],[Conditionnement préféré par l''université, exprimé en unité de mesure]]</f>
        <v>10</v>
      </c>
      <c r="K139" s="19"/>
      <c r="L139" s="83"/>
      <c r="M139" s="18"/>
      <c r="N139" s="20"/>
      <c r="O139" s="20"/>
      <c r="P139" s="21" t="e">
        <f>Tableau14[[#This Row],[Prix TTC 
du conditionnement]]/Tableau14[[#This Row],[Conditionnement proposé par le candidat, exprimé en unité de mesure]]</f>
        <v>#DIV/0!</v>
      </c>
      <c r="Q139" s="20" t="e">
        <f>Tableau14[[#This Row],[Prix TTC 
de l''unité de mesure]]*Tableau14[[#This Row],[Quantité annuelle indicative (non contractuelle), exprimée en unité de mesure]]</f>
        <v>#DIV/0!</v>
      </c>
      <c r="R139" s="22"/>
    </row>
    <row r="140" spans="1:18" ht="24" customHeight="1" x14ac:dyDescent="0.25">
      <c r="A140" s="22"/>
      <c r="B140" s="22"/>
      <c r="C140" s="22"/>
      <c r="D140" s="26" t="s">
        <v>307</v>
      </c>
      <c r="E140" s="37" t="s">
        <v>46</v>
      </c>
      <c r="F140" s="26" t="s">
        <v>60</v>
      </c>
      <c r="G140" s="26" t="s">
        <v>24</v>
      </c>
      <c r="H140" s="40">
        <v>1</v>
      </c>
      <c r="I140" s="27">
        <v>10</v>
      </c>
      <c r="J140" s="27">
        <f>Tableau14[[#This Row],[Quantité annuelle indicative (non contractuelle), exprimée en unité de conditionnement ]]*Tableau14[[#This Row],[Conditionnement préféré par l''université, exprimé en unité de mesure]]</f>
        <v>10</v>
      </c>
      <c r="K140" s="19"/>
      <c r="L140" s="83"/>
      <c r="M140" s="18"/>
      <c r="N140" s="20"/>
      <c r="O140" s="20"/>
      <c r="P140" s="21" t="e">
        <f>Tableau14[[#This Row],[Prix TTC 
du conditionnement]]/Tableau14[[#This Row],[Conditionnement proposé par le candidat, exprimé en unité de mesure]]</f>
        <v>#DIV/0!</v>
      </c>
      <c r="Q140" s="20" t="e">
        <f>Tableau14[[#This Row],[Prix TTC 
de l''unité de mesure]]*Tableau14[[#This Row],[Quantité annuelle indicative (non contractuelle), exprimée en unité de mesure]]</f>
        <v>#DIV/0!</v>
      </c>
      <c r="R140" s="22"/>
    </row>
    <row r="141" spans="1:18" ht="24" customHeight="1" x14ac:dyDescent="0.25">
      <c r="A141" s="22"/>
      <c r="B141" s="22"/>
      <c r="C141" s="22"/>
      <c r="D141" s="26" t="s">
        <v>308</v>
      </c>
      <c r="E141" s="37" t="s">
        <v>47</v>
      </c>
      <c r="F141" s="26" t="s">
        <v>60</v>
      </c>
      <c r="G141" s="26" t="s">
        <v>24</v>
      </c>
      <c r="H141" s="40">
        <v>1</v>
      </c>
      <c r="I141" s="27">
        <v>10</v>
      </c>
      <c r="J141" s="27">
        <f>Tableau14[[#This Row],[Quantité annuelle indicative (non contractuelle), exprimée en unité de conditionnement ]]*Tableau14[[#This Row],[Conditionnement préféré par l''université, exprimé en unité de mesure]]</f>
        <v>10</v>
      </c>
      <c r="K141" s="19"/>
      <c r="L141" s="83"/>
      <c r="M141" s="18"/>
      <c r="N141" s="20"/>
      <c r="O141" s="20"/>
      <c r="P141" s="21" t="e">
        <f>Tableau14[[#This Row],[Prix TTC 
du conditionnement]]/Tableau14[[#This Row],[Conditionnement proposé par le candidat, exprimé en unité de mesure]]</f>
        <v>#DIV/0!</v>
      </c>
      <c r="Q141" s="20" t="e">
        <f>Tableau14[[#This Row],[Prix TTC 
de l''unité de mesure]]*Tableau14[[#This Row],[Quantité annuelle indicative (non contractuelle), exprimée en unité de mesure]]</f>
        <v>#DIV/0!</v>
      </c>
      <c r="R141" s="22"/>
    </row>
    <row r="142" spans="1:18" ht="24" customHeight="1" x14ac:dyDescent="0.25">
      <c r="A142" s="22"/>
      <c r="B142" s="22"/>
      <c r="C142" s="22"/>
      <c r="D142" s="26" t="s">
        <v>309</v>
      </c>
      <c r="E142" s="37" t="s">
        <v>48</v>
      </c>
      <c r="F142" s="26" t="s">
        <v>60</v>
      </c>
      <c r="G142" s="26" t="s">
        <v>24</v>
      </c>
      <c r="H142" s="40">
        <v>1</v>
      </c>
      <c r="I142" s="27">
        <v>10</v>
      </c>
      <c r="J142" s="27">
        <f>Tableau14[[#This Row],[Quantité annuelle indicative (non contractuelle), exprimée en unité de conditionnement ]]*Tableau14[[#This Row],[Conditionnement préféré par l''université, exprimé en unité de mesure]]</f>
        <v>10</v>
      </c>
      <c r="K142" s="19"/>
      <c r="L142" s="83"/>
      <c r="M142" s="18"/>
      <c r="N142" s="20"/>
      <c r="O142" s="20"/>
      <c r="P142" s="21" t="e">
        <f>Tableau14[[#This Row],[Prix TTC 
du conditionnement]]/Tableau14[[#This Row],[Conditionnement proposé par le candidat, exprimé en unité de mesure]]</f>
        <v>#DIV/0!</v>
      </c>
      <c r="Q142" s="20" t="e">
        <f>Tableau14[[#This Row],[Prix TTC 
de l''unité de mesure]]*Tableau14[[#This Row],[Quantité annuelle indicative (non contractuelle), exprimée en unité de mesure]]</f>
        <v>#DIV/0!</v>
      </c>
      <c r="R142" s="22"/>
    </row>
    <row r="143" spans="1:18" ht="24" customHeight="1" x14ac:dyDescent="0.25">
      <c r="A143" s="22"/>
      <c r="B143" s="22"/>
      <c r="C143" s="22"/>
      <c r="D143" s="26" t="s">
        <v>310</v>
      </c>
      <c r="E143" s="37" t="s">
        <v>49</v>
      </c>
      <c r="F143" s="26" t="s">
        <v>60</v>
      </c>
      <c r="G143" s="26" t="s">
        <v>24</v>
      </c>
      <c r="H143" s="40">
        <v>1</v>
      </c>
      <c r="I143" s="27">
        <v>10</v>
      </c>
      <c r="J143" s="27">
        <f>Tableau14[[#This Row],[Quantité annuelle indicative (non contractuelle), exprimée en unité de conditionnement ]]*Tableau14[[#This Row],[Conditionnement préféré par l''université, exprimé en unité de mesure]]</f>
        <v>10</v>
      </c>
      <c r="K143" s="19"/>
      <c r="L143" s="83"/>
      <c r="M143" s="18"/>
      <c r="N143" s="20"/>
      <c r="O143" s="20"/>
      <c r="P143" s="21" t="e">
        <f>Tableau14[[#This Row],[Prix TTC 
du conditionnement]]/Tableau14[[#This Row],[Conditionnement proposé par le candidat, exprimé en unité de mesure]]</f>
        <v>#DIV/0!</v>
      </c>
      <c r="Q143" s="20" t="e">
        <f>Tableau14[[#This Row],[Prix TTC 
de l''unité de mesure]]*Tableau14[[#This Row],[Quantité annuelle indicative (non contractuelle), exprimée en unité de mesure]]</f>
        <v>#DIV/0!</v>
      </c>
      <c r="R143" s="22"/>
    </row>
    <row r="144" spans="1:18" ht="24" customHeight="1" x14ac:dyDescent="0.25">
      <c r="A144" s="22"/>
      <c r="B144" s="22"/>
      <c r="C144" s="22"/>
      <c r="D144" s="26" t="s">
        <v>311</v>
      </c>
      <c r="E144" s="37" t="s">
        <v>50</v>
      </c>
      <c r="F144" s="26" t="s">
        <v>60</v>
      </c>
      <c r="G144" s="26" t="s">
        <v>24</v>
      </c>
      <c r="H144" s="40">
        <v>1</v>
      </c>
      <c r="I144" s="27">
        <v>10</v>
      </c>
      <c r="J144" s="27">
        <f>Tableau14[[#This Row],[Quantité annuelle indicative (non contractuelle), exprimée en unité de conditionnement ]]*Tableau14[[#This Row],[Conditionnement préféré par l''université, exprimé en unité de mesure]]</f>
        <v>10</v>
      </c>
      <c r="K144" s="19"/>
      <c r="L144" s="83"/>
      <c r="M144" s="18"/>
      <c r="N144" s="20"/>
      <c r="O144" s="20"/>
      <c r="P144" s="21" t="e">
        <f>Tableau14[[#This Row],[Prix TTC 
du conditionnement]]/Tableau14[[#This Row],[Conditionnement proposé par le candidat, exprimé en unité de mesure]]</f>
        <v>#DIV/0!</v>
      </c>
      <c r="Q144" s="20" t="e">
        <f>Tableau14[[#This Row],[Prix TTC 
de l''unité de mesure]]*Tableau14[[#This Row],[Quantité annuelle indicative (non contractuelle), exprimée en unité de mesure]]</f>
        <v>#DIV/0!</v>
      </c>
      <c r="R144" s="22"/>
    </row>
    <row r="145" spans="1:18" ht="24" customHeight="1" x14ac:dyDescent="0.25">
      <c r="A145" s="22"/>
      <c r="B145" s="22"/>
      <c r="C145" s="22"/>
      <c r="D145" s="26" t="s">
        <v>312</v>
      </c>
      <c r="E145" s="37" t="s">
        <v>51</v>
      </c>
      <c r="F145" s="26" t="s">
        <v>60</v>
      </c>
      <c r="G145" s="26" t="s">
        <v>24</v>
      </c>
      <c r="H145" s="40">
        <v>1</v>
      </c>
      <c r="I145" s="27">
        <v>10</v>
      </c>
      <c r="J145" s="27">
        <f>Tableau14[[#This Row],[Quantité annuelle indicative (non contractuelle), exprimée en unité de conditionnement ]]*Tableau14[[#This Row],[Conditionnement préféré par l''université, exprimé en unité de mesure]]</f>
        <v>10</v>
      </c>
      <c r="K145" s="19"/>
      <c r="L145" s="83"/>
      <c r="M145" s="18"/>
      <c r="N145" s="20"/>
      <c r="O145" s="20"/>
      <c r="P145" s="21" t="e">
        <f>Tableau14[[#This Row],[Prix TTC 
du conditionnement]]/Tableau14[[#This Row],[Conditionnement proposé par le candidat, exprimé en unité de mesure]]</f>
        <v>#DIV/0!</v>
      </c>
      <c r="Q145" s="20" t="e">
        <f>Tableau14[[#This Row],[Prix TTC 
de l''unité de mesure]]*Tableau14[[#This Row],[Quantité annuelle indicative (non contractuelle), exprimée en unité de mesure]]</f>
        <v>#DIV/0!</v>
      </c>
      <c r="R145" s="22"/>
    </row>
    <row r="146" spans="1:18" ht="24" customHeight="1" x14ac:dyDescent="0.25">
      <c r="A146" s="22"/>
      <c r="B146" s="22"/>
      <c r="C146" s="22"/>
      <c r="D146" s="26" t="s">
        <v>313</v>
      </c>
      <c r="E146" s="37" t="s">
        <v>52</v>
      </c>
      <c r="F146" s="26" t="s">
        <v>60</v>
      </c>
      <c r="G146" s="26" t="s">
        <v>24</v>
      </c>
      <c r="H146" s="40">
        <v>1</v>
      </c>
      <c r="I146" s="27">
        <v>10</v>
      </c>
      <c r="J146" s="27">
        <f>Tableau14[[#This Row],[Quantité annuelle indicative (non contractuelle), exprimée en unité de conditionnement ]]*Tableau14[[#This Row],[Conditionnement préféré par l''université, exprimé en unité de mesure]]</f>
        <v>10</v>
      </c>
      <c r="K146" s="19"/>
      <c r="L146" s="83"/>
      <c r="M146" s="18"/>
      <c r="N146" s="20"/>
      <c r="O146" s="20"/>
      <c r="P146" s="21" t="e">
        <f>Tableau14[[#This Row],[Prix TTC 
du conditionnement]]/Tableau14[[#This Row],[Conditionnement proposé par le candidat, exprimé en unité de mesure]]</f>
        <v>#DIV/0!</v>
      </c>
      <c r="Q146" s="20" t="e">
        <f>Tableau14[[#This Row],[Prix TTC 
de l''unité de mesure]]*Tableau14[[#This Row],[Quantité annuelle indicative (non contractuelle), exprimée en unité de mesure]]</f>
        <v>#DIV/0!</v>
      </c>
      <c r="R146" s="22"/>
    </row>
    <row r="147" spans="1:18" ht="24" customHeight="1" x14ac:dyDescent="0.25">
      <c r="A147" s="22"/>
      <c r="B147" s="22"/>
      <c r="C147" s="22"/>
      <c r="D147" s="26" t="s">
        <v>314</v>
      </c>
      <c r="E147" s="37" t="s">
        <v>53</v>
      </c>
      <c r="F147" s="26" t="s">
        <v>60</v>
      </c>
      <c r="G147" s="26" t="s">
        <v>24</v>
      </c>
      <c r="H147" s="40">
        <v>1</v>
      </c>
      <c r="I147" s="27">
        <v>10</v>
      </c>
      <c r="J147" s="27">
        <f>Tableau14[[#This Row],[Quantité annuelle indicative (non contractuelle), exprimée en unité de conditionnement ]]*Tableau14[[#This Row],[Conditionnement préféré par l''université, exprimé en unité de mesure]]</f>
        <v>10</v>
      </c>
      <c r="K147" s="19"/>
      <c r="L147" s="83"/>
      <c r="M147" s="18"/>
      <c r="N147" s="20"/>
      <c r="O147" s="20"/>
      <c r="P147" s="21" t="e">
        <f>Tableau14[[#This Row],[Prix TTC 
du conditionnement]]/Tableau14[[#This Row],[Conditionnement proposé par le candidat, exprimé en unité de mesure]]</f>
        <v>#DIV/0!</v>
      </c>
      <c r="Q147" s="20" t="e">
        <f>Tableau14[[#This Row],[Prix TTC 
de l''unité de mesure]]*Tableau14[[#This Row],[Quantité annuelle indicative (non contractuelle), exprimée en unité de mesure]]</f>
        <v>#DIV/0!</v>
      </c>
      <c r="R147" s="22"/>
    </row>
    <row r="148" spans="1:18" ht="24" customHeight="1" x14ac:dyDescent="0.25">
      <c r="A148" s="22"/>
      <c r="B148" s="22"/>
      <c r="C148" s="22"/>
      <c r="D148" s="26" t="s">
        <v>315</v>
      </c>
      <c r="E148" s="37" t="s">
        <v>54</v>
      </c>
      <c r="F148" s="26" t="s">
        <v>60</v>
      </c>
      <c r="G148" s="26" t="s">
        <v>24</v>
      </c>
      <c r="H148" s="40">
        <v>1</v>
      </c>
      <c r="I148" s="27">
        <v>10</v>
      </c>
      <c r="J148" s="27">
        <f>Tableau14[[#This Row],[Quantité annuelle indicative (non contractuelle), exprimée en unité de conditionnement ]]*Tableau14[[#This Row],[Conditionnement préféré par l''université, exprimé en unité de mesure]]</f>
        <v>10</v>
      </c>
      <c r="K148" s="19"/>
      <c r="L148" s="83"/>
      <c r="M148" s="18"/>
      <c r="N148" s="20"/>
      <c r="O148" s="20"/>
      <c r="P148" s="21" t="e">
        <f>Tableau14[[#This Row],[Prix TTC 
du conditionnement]]/Tableau14[[#This Row],[Conditionnement proposé par le candidat, exprimé en unité de mesure]]</f>
        <v>#DIV/0!</v>
      </c>
      <c r="Q148" s="20" t="e">
        <f>Tableau14[[#This Row],[Prix TTC 
de l''unité de mesure]]*Tableau14[[#This Row],[Quantité annuelle indicative (non contractuelle), exprimée en unité de mesure]]</f>
        <v>#DIV/0!</v>
      </c>
      <c r="R148" s="22"/>
    </row>
    <row r="149" spans="1:18" ht="24" customHeight="1" x14ac:dyDescent="0.25">
      <c r="A149" s="22"/>
      <c r="B149" s="22"/>
      <c r="C149" s="22"/>
      <c r="D149" s="26" t="s">
        <v>316</v>
      </c>
      <c r="E149" s="37" t="s">
        <v>55</v>
      </c>
      <c r="F149" s="26" t="s">
        <v>60</v>
      </c>
      <c r="G149" s="26" t="s">
        <v>24</v>
      </c>
      <c r="H149" s="40">
        <v>1</v>
      </c>
      <c r="I149" s="27">
        <v>10</v>
      </c>
      <c r="J149" s="27">
        <f>Tableau14[[#This Row],[Quantité annuelle indicative (non contractuelle), exprimée en unité de conditionnement ]]*Tableau14[[#This Row],[Conditionnement préféré par l''université, exprimé en unité de mesure]]</f>
        <v>10</v>
      </c>
      <c r="K149" s="19"/>
      <c r="L149" s="83"/>
      <c r="M149" s="18"/>
      <c r="N149" s="20"/>
      <c r="O149" s="20"/>
      <c r="P149" s="21" t="e">
        <f>Tableau14[[#This Row],[Prix TTC 
du conditionnement]]/Tableau14[[#This Row],[Conditionnement proposé par le candidat, exprimé en unité de mesure]]</f>
        <v>#DIV/0!</v>
      </c>
      <c r="Q149" s="20" t="e">
        <f>Tableau14[[#This Row],[Prix TTC 
de l''unité de mesure]]*Tableau14[[#This Row],[Quantité annuelle indicative (non contractuelle), exprimée en unité de mesure]]</f>
        <v>#DIV/0!</v>
      </c>
      <c r="R149" s="22"/>
    </row>
    <row r="150" spans="1:18" ht="24" customHeight="1" x14ac:dyDescent="0.25">
      <c r="A150" s="22"/>
      <c r="B150" s="22"/>
      <c r="C150" s="22"/>
      <c r="D150" s="26" t="s">
        <v>317</v>
      </c>
      <c r="E150" s="37" t="s">
        <v>56</v>
      </c>
      <c r="F150" s="26" t="s">
        <v>60</v>
      </c>
      <c r="G150" s="26" t="s">
        <v>24</v>
      </c>
      <c r="H150" s="40">
        <v>1</v>
      </c>
      <c r="I150" s="27">
        <v>10</v>
      </c>
      <c r="J150" s="27">
        <f>Tableau14[[#This Row],[Quantité annuelle indicative (non contractuelle), exprimée en unité de conditionnement ]]*Tableau14[[#This Row],[Conditionnement préféré par l''université, exprimé en unité de mesure]]</f>
        <v>10</v>
      </c>
      <c r="K150" s="19"/>
      <c r="L150" s="83"/>
      <c r="M150" s="18"/>
      <c r="N150" s="20"/>
      <c r="O150" s="20"/>
      <c r="P150" s="21" t="e">
        <f>Tableau14[[#This Row],[Prix TTC 
du conditionnement]]/Tableau14[[#This Row],[Conditionnement proposé par le candidat, exprimé en unité de mesure]]</f>
        <v>#DIV/0!</v>
      </c>
      <c r="Q150" s="20" t="e">
        <f>Tableau14[[#This Row],[Prix TTC 
de l''unité de mesure]]*Tableau14[[#This Row],[Quantité annuelle indicative (non contractuelle), exprimée en unité de mesure]]</f>
        <v>#DIV/0!</v>
      </c>
      <c r="R150" s="22"/>
    </row>
    <row r="151" spans="1:18" ht="24" customHeight="1" x14ac:dyDescent="0.25">
      <c r="A151" s="22"/>
      <c r="B151" s="22"/>
      <c r="C151" s="22"/>
      <c r="D151" s="26" t="s">
        <v>318</v>
      </c>
      <c r="E151" s="37" t="s">
        <v>57</v>
      </c>
      <c r="F151" s="26" t="s">
        <v>60</v>
      </c>
      <c r="G151" s="26" t="s">
        <v>24</v>
      </c>
      <c r="H151" s="40">
        <v>1</v>
      </c>
      <c r="I151" s="27">
        <v>10</v>
      </c>
      <c r="J151" s="27">
        <f>Tableau14[[#This Row],[Quantité annuelle indicative (non contractuelle), exprimée en unité de conditionnement ]]*Tableau14[[#This Row],[Conditionnement préféré par l''université, exprimé en unité de mesure]]</f>
        <v>10</v>
      </c>
      <c r="K151" s="19"/>
      <c r="L151" s="83"/>
      <c r="M151" s="18"/>
      <c r="N151" s="20"/>
      <c r="O151" s="20"/>
      <c r="P151" s="21" t="e">
        <f>Tableau14[[#This Row],[Prix TTC 
du conditionnement]]/Tableau14[[#This Row],[Conditionnement proposé par le candidat, exprimé en unité de mesure]]</f>
        <v>#DIV/0!</v>
      </c>
      <c r="Q151" s="20" t="e">
        <f>Tableau14[[#This Row],[Prix TTC 
de l''unité de mesure]]*Tableau14[[#This Row],[Quantité annuelle indicative (non contractuelle), exprimée en unité de mesure]]</f>
        <v>#DIV/0!</v>
      </c>
      <c r="R151" s="22"/>
    </row>
    <row r="152" spans="1:18" ht="24" customHeight="1" x14ac:dyDescent="0.25">
      <c r="A152" s="22"/>
      <c r="B152" s="22"/>
      <c r="C152" s="22"/>
      <c r="D152" s="26" t="s">
        <v>319</v>
      </c>
      <c r="E152" s="37" t="s">
        <v>58</v>
      </c>
      <c r="F152" s="26" t="s">
        <v>60</v>
      </c>
      <c r="G152" s="26" t="s">
        <v>24</v>
      </c>
      <c r="H152" s="40">
        <v>1</v>
      </c>
      <c r="I152" s="27">
        <v>10</v>
      </c>
      <c r="J152" s="27">
        <f>Tableau14[[#This Row],[Quantité annuelle indicative (non contractuelle), exprimée en unité de conditionnement ]]*Tableau14[[#This Row],[Conditionnement préféré par l''université, exprimé en unité de mesure]]</f>
        <v>10</v>
      </c>
      <c r="K152" s="19"/>
      <c r="L152" s="83"/>
      <c r="M152" s="18"/>
      <c r="N152" s="20"/>
      <c r="O152" s="20"/>
      <c r="P152" s="21" t="e">
        <f>Tableau14[[#This Row],[Prix TTC 
du conditionnement]]/Tableau14[[#This Row],[Conditionnement proposé par le candidat, exprimé en unité de mesure]]</f>
        <v>#DIV/0!</v>
      </c>
      <c r="Q152" s="20" t="e">
        <f>Tableau14[[#This Row],[Prix TTC 
de l''unité de mesure]]*Tableau14[[#This Row],[Quantité annuelle indicative (non contractuelle), exprimée en unité de mesure]]</f>
        <v>#DIV/0!</v>
      </c>
      <c r="R152" s="22"/>
    </row>
    <row r="153" spans="1:18" ht="24" customHeight="1" x14ac:dyDescent="0.25">
      <c r="A153" s="22"/>
      <c r="B153" s="22"/>
      <c r="C153" s="22"/>
      <c r="D153" s="26" t="s">
        <v>320</v>
      </c>
      <c r="E153" s="37" t="s">
        <v>59</v>
      </c>
      <c r="F153" s="26" t="s">
        <v>60</v>
      </c>
      <c r="G153" s="26" t="s">
        <v>24</v>
      </c>
      <c r="H153" s="40">
        <v>1</v>
      </c>
      <c r="I153" s="27">
        <v>10</v>
      </c>
      <c r="J153" s="27">
        <f>Tableau14[[#This Row],[Quantité annuelle indicative (non contractuelle), exprimée en unité de conditionnement ]]*Tableau14[[#This Row],[Conditionnement préféré par l''université, exprimé en unité de mesure]]</f>
        <v>10</v>
      </c>
      <c r="K153" s="19"/>
      <c r="L153" s="83"/>
      <c r="M153" s="18"/>
      <c r="N153" s="20"/>
      <c r="O153" s="20"/>
      <c r="P153" s="21" t="e">
        <f>Tableau14[[#This Row],[Prix TTC 
du conditionnement]]/Tableau14[[#This Row],[Conditionnement proposé par le candidat, exprimé en unité de mesure]]</f>
        <v>#DIV/0!</v>
      </c>
      <c r="Q153" s="20" t="e">
        <f>Tableau14[[#This Row],[Prix TTC 
de l''unité de mesure]]*Tableau14[[#This Row],[Quantité annuelle indicative (non contractuelle), exprimée en unité de mesure]]</f>
        <v>#DIV/0!</v>
      </c>
      <c r="R153" s="22"/>
    </row>
    <row r="154" spans="1:18" ht="24" customHeight="1" thickBot="1" x14ac:dyDescent="0.3">
      <c r="A154" s="22"/>
      <c r="B154" s="22"/>
      <c r="C154" s="22"/>
      <c r="D154" s="24"/>
      <c r="E154" s="32"/>
      <c r="F154" s="24"/>
      <c r="G154" s="24"/>
      <c r="H154" s="42"/>
      <c r="I154" s="24"/>
      <c r="J154" s="24"/>
      <c r="K154" s="24"/>
      <c r="L154" s="24"/>
      <c r="M154" s="24"/>
      <c r="N154" s="24"/>
      <c r="O154" s="24"/>
      <c r="P154" s="24"/>
      <c r="Q154" s="24"/>
    </row>
    <row r="155" spans="1:18" ht="39.950000000000003" customHeight="1" thickBot="1" x14ac:dyDescent="0.3">
      <c r="A155" s="22"/>
      <c r="B155" s="22"/>
      <c r="C155" s="28"/>
      <c r="D155" s="51" t="s">
        <v>31</v>
      </c>
      <c r="E155" s="52"/>
      <c r="F155" s="52"/>
      <c r="G155" s="52"/>
      <c r="H155" s="52"/>
      <c r="I155" s="52"/>
      <c r="J155" s="52"/>
      <c r="K155" s="52"/>
      <c r="L155" s="52"/>
      <c r="M155" s="52"/>
      <c r="N155" s="52"/>
      <c r="O155" s="53"/>
      <c r="P155" s="54"/>
      <c r="Q155" s="55"/>
    </row>
    <row r="156" spans="1:18" ht="24" customHeight="1" thickBot="1" x14ac:dyDescent="0.3">
      <c r="A156" s="22"/>
      <c r="B156" s="22"/>
      <c r="C156" s="22"/>
      <c r="D156" s="25"/>
      <c r="E156" s="33"/>
      <c r="F156" s="25"/>
      <c r="G156" s="25"/>
      <c r="H156" s="43"/>
      <c r="I156" s="25"/>
      <c r="J156" s="25"/>
      <c r="K156" s="25"/>
      <c r="L156" s="25"/>
      <c r="M156" s="25"/>
      <c r="N156" s="25"/>
      <c r="O156" s="30"/>
      <c r="P156" s="30"/>
      <c r="Q156" s="25"/>
    </row>
    <row r="157" spans="1:18" s="1" customFormat="1" ht="83.25" customHeight="1" thickBot="1" x14ac:dyDescent="0.3">
      <c r="A157" s="22"/>
      <c r="B157" s="22"/>
      <c r="C157" s="22"/>
      <c r="D157" s="29" t="s">
        <v>23</v>
      </c>
      <c r="E157" s="34" t="s">
        <v>33</v>
      </c>
      <c r="F157" s="3" t="s">
        <v>0</v>
      </c>
      <c r="G157" s="3" t="s">
        <v>1</v>
      </c>
      <c r="H157" s="44" t="s">
        <v>2</v>
      </c>
      <c r="I157" s="3" t="s">
        <v>3</v>
      </c>
      <c r="J157" s="3" t="s">
        <v>4</v>
      </c>
      <c r="K157" s="4" t="s">
        <v>5</v>
      </c>
      <c r="L157" s="5" t="s">
        <v>349</v>
      </c>
      <c r="M157" s="5" t="s">
        <v>6</v>
      </c>
      <c r="N157" s="5" t="s">
        <v>8</v>
      </c>
      <c r="O157" s="5" t="s">
        <v>9</v>
      </c>
      <c r="P157" s="6" t="s">
        <v>10</v>
      </c>
      <c r="Q157" s="7" t="s">
        <v>7</v>
      </c>
      <c r="R157" s="22"/>
    </row>
    <row r="158" spans="1:18" ht="24" customHeight="1" x14ac:dyDescent="0.25">
      <c r="A158" s="22"/>
      <c r="B158" s="22"/>
      <c r="C158" s="22"/>
      <c r="D158" s="26" t="s">
        <v>321</v>
      </c>
      <c r="E158" s="37" t="s">
        <v>166</v>
      </c>
      <c r="F158" s="26" t="s">
        <v>60</v>
      </c>
      <c r="G158" s="26" t="s">
        <v>24</v>
      </c>
      <c r="H158" s="40">
        <v>1</v>
      </c>
      <c r="I158" s="27">
        <v>10</v>
      </c>
      <c r="J158" s="27">
        <f>Tableau145[[#This Row],[Quantité annuelle indicative (non contractuelle), exprimée en unité de conditionnement ]]*Tableau145[[#This Row],[Conditionnement préféré par l''université, exprimé en unité de mesure]]</f>
        <v>10</v>
      </c>
      <c r="K158" s="19"/>
      <c r="L158" s="83"/>
      <c r="M158" s="18"/>
      <c r="N158" s="20"/>
      <c r="O158" s="20"/>
      <c r="P158" s="21" t="e">
        <f>Tableau145[[#This Row],[Prix TTC 
du conditionnement]]/Tableau145[[#This Row],[Conditionnement proposé par le candidat, exprimé en unité de mesure]]</f>
        <v>#DIV/0!</v>
      </c>
      <c r="Q158" s="20" t="e">
        <f>Tableau145[[#This Row],[Prix TTC 
de l''unité de mesure]]*Tableau145[[#This Row],[Quantité annuelle indicative (non contractuelle), exprimée en unité de mesure]]</f>
        <v>#DIV/0!</v>
      </c>
      <c r="R158" s="22"/>
    </row>
    <row r="159" spans="1:18" ht="24" customHeight="1" x14ac:dyDescent="0.25">
      <c r="A159" s="22"/>
      <c r="B159" s="22"/>
      <c r="C159" s="22"/>
      <c r="D159" s="26" t="s">
        <v>322</v>
      </c>
      <c r="E159" s="37" t="s">
        <v>167</v>
      </c>
      <c r="F159" s="26" t="s">
        <v>60</v>
      </c>
      <c r="G159" s="26" t="s">
        <v>24</v>
      </c>
      <c r="H159" s="40">
        <v>1</v>
      </c>
      <c r="I159" s="27">
        <v>10</v>
      </c>
      <c r="J159" s="27">
        <f>Tableau145[[#This Row],[Quantité annuelle indicative (non contractuelle), exprimée en unité de conditionnement ]]*Tableau145[[#This Row],[Conditionnement préféré par l''université, exprimé en unité de mesure]]</f>
        <v>10</v>
      </c>
      <c r="K159" s="19"/>
      <c r="L159" s="83"/>
      <c r="M159" s="18"/>
      <c r="N159" s="20"/>
      <c r="O159" s="20"/>
      <c r="P159" s="21" t="e">
        <f>Tableau145[[#This Row],[Prix TTC 
du conditionnement]]/Tableau145[[#This Row],[Conditionnement proposé par le candidat, exprimé en unité de mesure]]</f>
        <v>#DIV/0!</v>
      </c>
      <c r="Q159" s="20" t="e">
        <f>Tableau145[[#This Row],[Prix TTC 
de l''unité de mesure]]*Tableau145[[#This Row],[Quantité annuelle indicative (non contractuelle), exprimée en unité de mesure]]</f>
        <v>#DIV/0!</v>
      </c>
      <c r="R159" s="22"/>
    </row>
    <row r="160" spans="1:18" ht="24" customHeight="1" x14ac:dyDescent="0.25">
      <c r="A160" s="22"/>
      <c r="B160" s="22"/>
      <c r="C160" s="22"/>
      <c r="D160" s="26" t="s">
        <v>323</v>
      </c>
      <c r="E160" s="37" t="s">
        <v>168</v>
      </c>
      <c r="F160" s="26" t="s">
        <v>60</v>
      </c>
      <c r="G160" s="26" t="s">
        <v>24</v>
      </c>
      <c r="H160" s="40">
        <v>1</v>
      </c>
      <c r="I160" s="27">
        <v>10</v>
      </c>
      <c r="J160" s="27">
        <f>Tableau145[[#This Row],[Quantité annuelle indicative (non contractuelle), exprimée en unité de conditionnement ]]*Tableau145[[#This Row],[Conditionnement préféré par l''université, exprimé en unité de mesure]]</f>
        <v>10</v>
      </c>
      <c r="K160" s="19"/>
      <c r="L160" s="83"/>
      <c r="M160" s="18"/>
      <c r="N160" s="20"/>
      <c r="O160" s="20"/>
      <c r="P160" s="21" t="e">
        <f>Tableau145[[#This Row],[Prix TTC 
du conditionnement]]/Tableau145[[#This Row],[Conditionnement proposé par le candidat, exprimé en unité de mesure]]</f>
        <v>#DIV/0!</v>
      </c>
      <c r="Q160" s="20" t="e">
        <f>Tableau145[[#This Row],[Prix TTC 
de l''unité de mesure]]*Tableau145[[#This Row],[Quantité annuelle indicative (non contractuelle), exprimée en unité de mesure]]</f>
        <v>#DIV/0!</v>
      </c>
      <c r="R160" s="22"/>
    </row>
    <row r="161" spans="1:18" ht="24" customHeight="1" x14ac:dyDescent="0.25">
      <c r="A161" s="22"/>
      <c r="B161" s="22"/>
      <c r="C161" s="22"/>
      <c r="D161" s="26" t="s">
        <v>324</v>
      </c>
      <c r="E161" s="37" t="s">
        <v>346</v>
      </c>
      <c r="F161" s="26" t="s">
        <v>60</v>
      </c>
      <c r="G161" s="26" t="s">
        <v>24</v>
      </c>
      <c r="H161" s="40">
        <v>1</v>
      </c>
      <c r="I161" s="27">
        <v>10</v>
      </c>
      <c r="J161" s="27">
        <f>Tableau145[[#This Row],[Quantité annuelle indicative (non contractuelle), exprimée en unité de conditionnement ]]*Tableau145[[#This Row],[Conditionnement préféré par l''université, exprimé en unité de mesure]]</f>
        <v>10</v>
      </c>
      <c r="K161" s="19"/>
      <c r="L161" s="83"/>
      <c r="M161" s="18"/>
      <c r="N161" s="20"/>
      <c r="O161" s="20"/>
      <c r="P161" s="21" t="e">
        <f>Tableau145[[#This Row],[Prix TTC 
du conditionnement]]/Tableau145[[#This Row],[Conditionnement proposé par le candidat, exprimé en unité de mesure]]</f>
        <v>#DIV/0!</v>
      </c>
      <c r="Q161" s="20" t="e">
        <f>Tableau145[[#This Row],[Prix TTC 
de l''unité de mesure]]*Tableau145[[#This Row],[Quantité annuelle indicative (non contractuelle), exprimée en unité de mesure]]</f>
        <v>#DIV/0!</v>
      </c>
      <c r="R161" s="22"/>
    </row>
    <row r="162" spans="1:18" ht="24" customHeight="1" x14ac:dyDescent="0.25">
      <c r="A162" s="22"/>
      <c r="B162" s="22"/>
      <c r="C162" s="22"/>
      <c r="D162" s="26" t="s">
        <v>325</v>
      </c>
      <c r="E162" s="37" t="s">
        <v>169</v>
      </c>
      <c r="F162" s="26" t="s">
        <v>60</v>
      </c>
      <c r="G162" s="26" t="s">
        <v>24</v>
      </c>
      <c r="H162" s="40">
        <v>1</v>
      </c>
      <c r="I162" s="27">
        <v>10</v>
      </c>
      <c r="J162" s="27">
        <f>Tableau145[[#This Row],[Quantité annuelle indicative (non contractuelle), exprimée en unité de conditionnement ]]*Tableau145[[#This Row],[Conditionnement préféré par l''université, exprimé en unité de mesure]]</f>
        <v>10</v>
      </c>
      <c r="K162" s="19"/>
      <c r="L162" s="83"/>
      <c r="M162" s="18"/>
      <c r="N162" s="20"/>
      <c r="O162" s="20"/>
      <c r="P162" s="21" t="e">
        <f>Tableau145[[#This Row],[Prix TTC 
du conditionnement]]/Tableau145[[#This Row],[Conditionnement proposé par le candidat, exprimé en unité de mesure]]</f>
        <v>#DIV/0!</v>
      </c>
      <c r="Q162" s="20" t="e">
        <f>Tableau145[[#This Row],[Prix TTC 
de l''unité de mesure]]*Tableau145[[#This Row],[Quantité annuelle indicative (non contractuelle), exprimée en unité de mesure]]</f>
        <v>#DIV/0!</v>
      </c>
      <c r="R162" s="22"/>
    </row>
    <row r="163" spans="1:18" ht="24" customHeight="1" x14ac:dyDescent="0.25">
      <c r="A163" s="22"/>
      <c r="B163" s="22"/>
      <c r="C163" s="22"/>
      <c r="D163" s="26" t="s">
        <v>326</v>
      </c>
      <c r="E163" s="37" t="s">
        <v>170</v>
      </c>
      <c r="F163" s="26" t="s">
        <v>60</v>
      </c>
      <c r="G163" s="26" t="s">
        <v>24</v>
      </c>
      <c r="H163" s="40">
        <v>1</v>
      </c>
      <c r="I163" s="27">
        <v>10</v>
      </c>
      <c r="J163" s="27">
        <f>Tableau145[[#This Row],[Quantité annuelle indicative (non contractuelle), exprimée en unité de conditionnement ]]*Tableau145[[#This Row],[Conditionnement préféré par l''université, exprimé en unité de mesure]]</f>
        <v>10</v>
      </c>
      <c r="K163" s="19"/>
      <c r="L163" s="83"/>
      <c r="M163" s="18"/>
      <c r="N163" s="20"/>
      <c r="O163" s="20"/>
      <c r="P163" s="21" t="e">
        <f>Tableau145[[#This Row],[Prix TTC 
du conditionnement]]/Tableau145[[#This Row],[Conditionnement proposé par le candidat, exprimé en unité de mesure]]</f>
        <v>#DIV/0!</v>
      </c>
      <c r="Q163" s="20" t="e">
        <f>Tableau145[[#This Row],[Prix TTC 
de l''unité de mesure]]*Tableau145[[#This Row],[Quantité annuelle indicative (non contractuelle), exprimée en unité de mesure]]</f>
        <v>#DIV/0!</v>
      </c>
      <c r="R163" s="22"/>
    </row>
    <row r="164" spans="1:18" ht="24" customHeight="1" x14ac:dyDescent="0.25">
      <c r="A164" s="22"/>
      <c r="B164" s="22"/>
      <c r="C164" s="22"/>
      <c r="D164" s="26" t="s">
        <v>327</v>
      </c>
      <c r="E164" s="37" t="s">
        <v>171</v>
      </c>
      <c r="F164" s="26" t="s">
        <v>60</v>
      </c>
      <c r="G164" s="26" t="s">
        <v>24</v>
      </c>
      <c r="H164" s="40">
        <v>1</v>
      </c>
      <c r="I164" s="27">
        <v>10</v>
      </c>
      <c r="J164" s="27">
        <f>Tableau145[[#This Row],[Quantité annuelle indicative (non contractuelle), exprimée en unité de conditionnement ]]*Tableau145[[#This Row],[Conditionnement préféré par l''université, exprimé en unité de mesure]]</f>
        <v>10</v>
      </c>
      <c r="K164" s="19"/>
      <c r="L164" s="83"/>
      <c r="M164" s="18"/>
      <c r="N164" s="20"/>
      <c r="O164" s="20"/>
      <c r="P164" s="21" t="e">
        <f>Tableau145[[#This Row],[Prix TTC 
du conditionnement]]/Tableau145[[#This Row],[Conditionnement proposé par le candidat, exprimé en unité de mesure]]</f>
        <v>#DIV/0!</v>
      </c>
      <c r="Q164" s="20" t="e">
        <f>Tableau145[[#This Row],[Prix TTC 
de l''unité de mesure]]*Tableau145[[#This Row],[Quantité annuelle indicative (non contractuelle), exprimée en unité de mesure]]</f>
        <v>#DIV/0!</v>
      </c>
      <c r="R164" s="22"/>
    </row>
    <row r="165" spans="1:18" ht="24" customHeight="1" x14ac:dyDescent="0.25">
      <c r="A165" s="22"/>
      <c r="B165" s="22"/>
      <c r="C165" s="22"/>
      <c r="D165" s="26" t="s">
        <v>328</v>
      </c>
      <c r="E165" s="37" t="s">
        <v>172</v>
      </c>
      <c r="F165" s="26" t="s">
        <v>60</v>
      </c>
      <c r="G165" s="26" t="s">
        <v>24</v>
      </c>
      <c r="H165" s="40">
        <v>1</v>
      </c>
      <c r="I165" s="27">
        <v>10</v>
      </c>
      <c r="J165" s="27">
        <f>Tableau145[[#This Row],[Quantité annuelle indicative (non contractuelle), exprimée en unité de conditionnement ]]*Tableau145[[#This Row],[Conditionnement préféré par l''université, exprimé en unité de mesure]]</f>
        <v>10</v>
      </c>
      <c r="K165" s="19"/>
      <c r="L165" s="83"/>
      <c r="M165" s="18"/>
      <c r="N165" s="20"/>
      <c r="O165" s="20"/>
      <c r="P165" s="21" t="e">
        <f>Tableau145[[#This Row],[Prix TTC 
du conditionnement]]/Tableau145[[#This Row],[Conditionnement proposé par le candidat, exprimé en unité de mesure]]</f>
        <v>#DIV/0!</v>
      </c>
      <c r="Q165" s="20" t="e">
        <f>Tableau145[[#This Row],[Prix TTC 
de l''unité de mesure]]*Tableau145[[#This Row],[Quantité annuelle indicative (non contractuelle), exprimée en unité de mesure]]</f>
        <v>#DIV/0!</v>
      </c>
      <c r="R165" s="22"/>
    </row>
    <row r="166" spans="1:18" ht="24" customHeight="1" x14ac:dyDescent="0.25">
      <c r="A166" s="22"/>
      <c r="B166" s="22"/>
      <c r="C166" s="22"/>
      <c r="D166" s="26" t="s">
        <v>329</v>
      </c>
      <c r="E166" s="37" t="s">
        <v>173</v>
      </c>
      <c r="F166" s="26" t="s">
        <v>60</v>
      </c>
      <c r="G166" s="26" t="s">
        <v>24</v>
      </c>
      <c r="H166" s="40">
        <v>1</v>
      </c>
      <c r="I166" s="27">
        <v>10</v>
      </c>
      <c r="J166" s="27">
        <f>Tableau145[[#This Row],[Quantité annuelle indicative (non contractuelle), exprimée en unité de conditionnement ]]*Tableau145[[#This Row],[Conditionnement préféré par l''université, exprimé en unité de mesure]]</f>
        <v>10</v>
      </c>
      <c r="K166" s="19"/>
      <c r="L166" s="83"/>
      <c r="M166" s="18"/>
      <c r="N166" s="20"/>
      <c r="O166" s="20"/>
      <c r="P166" s="21" t="e">
        <f>Tableau145[[#This Row],[Prix TTC 
du conditionnement]]/Tableau145[[#This Row],[Conditionnement proposé par le candidat, exprimé en unité de mesure]]</f>
        <v>#DIV/0!</v>
      </c>
      <c r="Q166" s="20" t="e">
        <f>Tableau145[[#This Row],[Prix TTC 
de l''unité de mesure]]*Tableau145[[#This Row],[Quantité annuelle indicative (non contractuelle), exprimée en unité de mesure]]</f>
        <v>#DIV/0!</v>
      </c>
      <c r="R166" s="22"/>
    </row>
    <row r="167" spans="1:18" ht="24" customHeight="1" x14ac:dyDescent="0.25">
      <c r="A167" s="22"/>
      <c r="B167" s="22"/>
      <c r="C167" s="22"/>
      <c r="D167" s="26" t="s">
        <v>330</v>
      </c>
      <c r="E167" s="37" t="s">
        <v>177</v>
      </c>
      <c r="F167" s="26" t="s">
        <v>60</v>
      </c>
      <c r="G167" s="26" t="s">
        <v>24</v>
      </c>
      <c r="H167" s="40">
        <v>1</v>
      </c>
      <c r="I167" s="27">
        <v>10</v>
      </c>
      <c r="J167" s="27">
        <f>Tableau145[[#This Row],[Quantité annuelle indicative (non contractuelle), exprimée en unité de conditionnement ]]*Tableau145[[#This Row],[Conditionnement préféré par l''université, exprimé en unité de mesure]]</f>
        <v>10</v>
      </c>
      <c r="K167" s="19"/>
      <c r="L167" s="83"/>
      <c r="M167" s="18"/>
      <c r="N167" s="20"/>
      <c r="O167" s="20"/>
      <c r="P167" s="21" t="e">
        <f>Tableau145[[#This Row],[Prix TTC 
du conditionnement]]/Tableau145[[#This Row],[Conditionnement proposé par le candidat, exprimé en unité de mesure]]</f>
        <v>#DIV/0!</v>
      </c>
      <c r="Q167" s="20" t="e">
        <f>Tableau145[[#This Row],[Prix TTC 
de l''unité de mesure]]*Tableau145[[#This Row],[Quantité annuelle indicative (non contractuelle), exprimée en unité de mesure]]</f>
        <v>#DIV/0!</v>
      </c>
      <c r="R167" s="22"/>
    </row>
    <row r="168" spans="1:18" ht="24" customHeight="1" x14ac:dyDescent="0.25">
      <c r="A168" s="22"/>
      <c r="B168" s="22"/>
      <c r="C168" s="22"/>
      <c r="D168" s="26" t="s">
        <v>331</v>
      </c>
      <c r="E168" s="37" t="s">
        <v>178</v>
      </c>
      <c r="F168" s="26" t="s">
        <v>60</v>
      </c>
      <c r="G168" s="26" t="s">
        <v>24</v>
      </c>
      <c r="H168" s="40">
        <v>1</v>
      </c>
      <c r="I168" s="27">
        <v>10</v>
      </c>
      <c r="J168" s="27">
        <f>Tableau145[[#This Row],[Quantité annuelle indicative (non contractuelle), exprimée en unité de conditionnement ]]*Tableau145[[#This Row],[Conditionnement préféré par l''université, exprimé en unité de mesure]]</f>
        <v>10</v>
      </c>
      <c r="K168" s="19"/>
      <c r="L168" s="83"/>
      <c r="M168" s="18"/>
      <c r="N168" s="20"/>
      <c r="O168" s="20"/>
      <c r="P168" s="21" t="e">
        <f>Tableau145[[#This Row],[Prix TTC 
du conditionnement]]/Tableau145[[#This Row],[Conditionnement proposé par le candidat, exprimé en unité de mesure]]</f>
        <v>#DIV/0!</v>
      </c>
      <c r="Q168" s="20" t="e">
        <f>Tableau145[[#This Row],[Prix TTC 
de l''unité de mesure]]*Tableau145[[#This Row],[Quantité annuelle indicative (non contractuelle), exprimée en unité de mesure]]</f>
        <v>#DIV/0!</v>
      </c>
      <c r="R168" s="22"/>
    </row>
    <row r="169" spans="1:18" ht="24" customHeight="1" x14ac:dyDescent="0.25">
      <c r="A169" s="22"/>
      <c r="B169" s="22"/>
      <c r="C169" s="22"/>
      <c r="D169" s="26" t="s">
        <v>332</v>
      </c>
      <c r="E169" s="37" t="s">
        <v>179</v>
      </c>
      <c r="F169" s="26" t="s">
        <v>60</v>
      </c>
      <c r="G169" s="26" t="s">
        <v>24</v>
      </c>
      <c r="H169" s="40">
        <v>1</v>
      </c>
      <c r="I169" s="27">
        <v>10</v>
      </c>
      <c r="J169" s="27">
        <f>Tableau145[[#This Row],[Quantité annuelle indicative (non contractuelle), exprimée en unité de conditionnement ]]*Tableau145[[#This Row],[Conditionnement préféré par l''université, exprimé en unité de mesure]]</f>
        <v>10</v>
      </c>
      <c r="K169" s="19"/>
      <c r="L169" s="83"/>
      <c r="M169" s="18"/>
      <c r="N169" s="20"/>
      <c r="O169" s="20"/>
      <c r="P169" s="21" t="e">
        <f>Tableau145[[#This Row],[Prix TTC 
du conditionnement]]/Tableau145[[#This Row],[Conditionnement proposé par le candidat, exprimé en unité de mesure]]</f>
        <v>#DIV/0!</v>
      </c>
      <c r="Q169" s="20" t="e">
        <f>Tableau145[[#This Row],[Prix TTC 
de l''unité de mesure]]*Tableau145[[#This Row],[Quantité annuelle indicative (non contractuelle), exprimée en unité de mesure]]</f>
        <v>#DIV/0!</v>
      </c>
      <c r="R169" s="22"/>
    </row>
    <row r="170" spans="1:18" ht="24" customHeight="1" x14ac:dyDescent="0.25">
      <c r="A170" s="22"/>
      <c r="B170" s="22"/>
      <c r="C170" s="22"/>
      <c r="D170" s="26" t="s">
        <v>333</v>
      </c>
      <c r="E170" s="37" t="s">
        <v>180</v>
      </c>
      <c r="F170" s="26" t="s">
        <v>60</v>
      </c>
      <c r="G170" s="26" t="s">
        <v>24</v>
      </c>
      <c r="H170" s="40">
        <v>1</v>
      </c>
      <c r="I170" s="27">
        <v>10</v>
      </c>
      <c r="J170" s="27">
        <f>Tableau145[[#This Row],[Quantité annuelle indicative (non contractuelle), exprimée en unité de conditionnement ]]*Tableau145[[#This Row],[Conditionnement préféré par l''université, exprimé en unité de mesure]]</f>
        <v>10</v>
      </c>
      <c r="K170" s="19"/>
      <c r="L170" s="83"/>
      <c r="M170" s="18"/>
      <c r="N170" s="20"/>
      <c r="O170" s="20"/>
      <c r="P170" s="21" t="e">
        <f>Tableau145[[#This Row],[Prix TTC 
du conditionnement]]/Tableau145[[#This Row],[Conditionnement proposé par le candidat, exprimé en unité de mesure]]</f>
        <v>#DIV/0!</v>
      </c>
      <c r="Q170" s="20" t="e">
        <f>Tableau145[[#This Row],[Prix TTC 
de l''unité de mesure]]*Tableau145[[#This Row],[Quantité annuelle indicative (non contractuelle), exprimée en unité de mesure]]</f>
        <v>#DIV/0!</v>
      </c>
      <c r="R170" s="22"/>
    </row>
    <row r="171" spans="1:18" ht="24" customHeight="1" x14ac:dyDescent="0.25">
      <c r="A171" s="22"/>
      <c r="B171" s="22"/>
      <c r="C171" s="22"/>
      <c r="D171" s="26" t="s">
        <v>334</v>
      </c>
      <c r="E171" s="37" t="s">
        <v>181</v>
      </c>
      <c r="F171" s="26" t="s">
        <v>60</v>
      </c>
      <c r="G171" s="26" t="s">
        <v>24</v>
      </c>
      <c r="H171" s="40">
        <v>1</v>
      </c>
      <c r="I171" s="27">
        <v>10</v>
      </c>
      <c r="J171" s="27">
        <f>Tableau145[[#This Row],[Quantité annuelle indicative (non contractuelle), exprimée en unité de conditionnement ]]*Tableau145[[#This Row],[Conditionnement préféré par l''université, exprimé en unité de mesure]]</f>
        <v>10</v>
      </c>
      <c r="K171" s="19"/>
      <c r="L171" s="83"/>
      <c r="M171" s="18"/>
      <c r="N171" s="20"/>
      <c r="O171" s="20"/>
      <c r="P171" s="21" t="e">
        <f>Tableau145[[#This Row],[Prix TTC 
du conditionnement]]/Tableau145[[#This Row],[Conditionnement proposé par le candidat, exprimé en unité de mesure]]</f>
        <v>#DIV/0!</v>
      </c>
      <c r="Q171" s="20" t="e">
        <f>Tableau145[[#This Row],[Prix TTC 
de l''unité de mesure]]*Tableau145[[#This Row],[Quantité annuelle indicative (non contractuelle), exprimée en unité de mesure]]</f>
        <v>#DIV/0!</v>
      </c>
      <c r="R171" s="22"/>
    </row>
    <row r="172" spans="1:18" ht="24" customHeight="1" x14ac:dyDescent="0.25">
      <c r="A172" s="22"/>
      <c r="B172" s="22"/>
      <c r="C172" s="22"/>
      <c r="D172" s="26" t="s">
        <v>335</v>
      </c>
      <c r="E172" s="37" t="s">
        <v>182</v>
      </c>
      <c r="F172" s="26" t="s">
        <v>60</v>
      </c>
      <c r="G172" s="26" t="s">
        <v>24</v>
      </c>
      <c r="H172" s="40">
        <v>1</v>
      </c>
      <c r="I172" s="27">
        <v>10</v>
      </c>
      <c r="J172" s="27">
        <f>Tableau145[[#This Row],[Quantité annuelle indicative (non contractuelle), exprimée en unité de conditionnement ]]*Tableau145[[#This Row],[Conditionnement préféré par l''université, exprimé en unité de mesure]]</f>
        <v>10</v>
      </c>
      <c r="K172" s="19"/>
      <c r="L172" s="83"/>
      <c r="M172" s="18"/>
      <c r="N172" s="20"/>
      <c r="O172" s="20"/>
      <c r="P172" s="21" t="e">
        <f>Tableau145[[#This Row],[Prix TTC 
du conditionnement]]/Tableau145[[#This Row],[Conditionnement proposé par le candidat, exprimé en unité de mesure]]</f>
        <v>#DIV/0!</v>
      </c>
      <c r="Q172" s="20" t="e">
        <f>Tableau145[[#This Row],[Prix TTC 
de l''unité de mesure]]*Tableau145[[#This Row],[Quantité annuelle indicative (non contractuelle), exprimée en unité de mesure]]</f>
        <v>#DIV/0!</v>
      </c>
      <c r="R172" s="22"/>
    </row>
    <row r="173" spans="1:18" ht="24" customHeight="1" x14ac:dyDescent="0.25">
      <c r="A173" s="22"/>
      <c r="B173" s="22"/>
      <c r="C173" s="22"/>
      <c r="D173" s="26" t="s">
        <v>336</v>
      </c>
      <c r="E173" s="37" t="s">
        <v>183</v>
      </c>
      <c r="F173" s="26" t="s">
        <v>60</v>
      </c>
      <c r="G173" s="26" t="s">
        <v>24</v>
      </c>
      <c r="H173" s="40">
        <v>1</v>
      </c>
      <c r="I173" s="27">
        <v>10</v>
      </c>
      <c r="J173" s="27">
        <f>Tableau145[[#This Row],[Quantité annuelle indicative (non contractuelle), exprimée en unité de conditionnement ]]*Tableau145[[#This Row],[Conditionnement préféré par l''université, exprimé en unité de mesure]]</f>
        <v>10</v>
      </c>
      <c r="K173" s="19"/>
      <c r="L173" s="83"/>
      <c r="M173" s="18"/>
      <c r="N173" s="20"/>
      <c r="O173" s="20"/>
      <c r="P173" s="21" t="e">
        <f>Tableau145[[#This Row],[Prix TTC 
du conditionnement]]/Tableau145[[#This Row],[Conditionnement proposé par le candidat, exprimé en unité de mesure]]</f>
        <v>#DIV/0!</v>
      </c>
      <c r="Q173" s="20" t="e">
        <f>Tableau145[[#This Row],[Prix TTC 
de l''unité de mesure]]*Tableau145[[#This Row],[Quantité annuelle indicative (non contractuelle), exprimée en unité de mesure]]</f>
        <v>#DIV/0!</v>
      </c>
      <c r="R173" s="22"/>
    </row>
    <row r="174" spans="1:18" ht="24" customHeight="1" x14ac:dyDescent="0.25">
      <c r="A174" s="22"/>
      <c r="B174" s="22"/>
      <c r="C174" s="22"/>
      <c r="D174" s="26" t="s">
        <v>337</v>
      </c>
      <c r="E174" s="37" t="s">
        <v>184</v>
      </c>
      <c r="F174" s="26" t="s">
        <v>60</v>
      </c>
      <c r="G174" s="26" t="s">
        <v>24</v>
      </c>
      <c r="H174" s="40">
        <v>1</v>
      </c>
      <c r="I174" s="27">
        <v>10</v>
      </c>
      <c r="J174" s="27">
        <f>Tableau145[[#This Row],[Quantité annuelle indicative (non contractuelle), exprimée en unité de conditionnement ]]*Tableau145[[#This Row],[Conditionnement préféré par l''université, exprimé en unité de mesure]]</f>
        <v>10</v>
      </c>
      <c r="K174" s="19"/>
      <c r="L174" s="83"/>
      <c r="M174" s="18"/>
      <c r="N174" s="20"/>
      <c r="O174" s="20"/>
      <c r="P174" s="21" t="e">
        <f>Tableau145[[#This Row],[Prix TTC 
du conditionnement]]/Tableau145[[#This Row],[Conditionnement proposé par le candidat, exprimé en unité de mesure]]</f>
        <v>#DIV/0!</v>
      </c>
      <c r="Q174" s="20" t="e">
        <f>Tableau145[[#This Row],[Prix TTC 
de l''unité de mesure]]*Tableau145[[#This Row],[Quantité annuelle indicative (non contractuelle), exprimée en unité de mesure]]</f>
        <v>#DIV/0!</v>
      </c>
      <c r="R174" s="22"/>
    </row>
    <row r="175" spans="1:18" ht="24" customHeight="1" x14ac:dyDescent="0.25">
      <c r="A175" s="22"/>
      <c r="B175" s="22"/>
      <c r="C175" s="22"/>
      <c r="D175" s="26" t="s">
        <v>338</v>
      </c>
      <c r="E175" s="37" t="s">
        <v>185</v>
      </c>
      <c r="F175" s="26" t="s">
        <v>60</v>
      </c>
      <c r="G175" s="26" t="s">
        <v>24</v>
      </c>
      <c r="H175" s="40">
        <v>1</v>
      </c>
      <c r="I175" s="27">
        <v>10</v>
      </c>
      <c r="J175" s="27">
        <f>Tableau145[[#This Row],[Quantité annuelle indicative (non contractuelle), exprimée en unité de conditionnement ]]*Tableau145[[#This Row],[Conditionnement préféré par l''université, exprimé en unité de mesure]]</f>
        <v>10</v>
      </c>
      <c r="K175" s="19"/>
      <c r="L175" s="83"/>
      <c r="M175" s="18"/>
      <c r="N175" s="20"/>
      <c r="O175" s="20"/>
      <c r="P175" s="21" t="e">
        <f>Tableau145[[#This Row],[Prix TTC 
du conditionnement]]/Tableau145[[#This Row],[Conditionnement proposé par le candidat, exprimé en unité de mesure]]</f>
        <v>#DIV/0!</v>
      </c>
      <c r="Q175" s="20" t="e">
        <f>Tableau145[[#This Row],[Prix TTC 
de l''unité de mesure]]*Tableau145[[#This Row],[Quantité annuelle indicative (non contractuelle), exprimée en unité de mesure]]</f>
        <v>#DIV/0!</v>
      </c>
      <c r="R175" s="22"/>
    </row>
    <row r="176" spans="1:18" ht="24" customHeight="1" x14ac:dyDescent="0.25">
      <c r="A176" s="22"/>
      <c r="B176" s="22"/>
      <c r="C176" s="22"/>
      <c r="D176" s="26" t="s">
        <v>339</v>
      </c>
      <c r="E176" s="37" t="s">
        <v>186</v>
      </c>
      <c r="F176" s="26" t="s">
        <v>60</v>
      </c>
      <c r="G176" s="26" t="s">
        <v>24</v>
      </c>
      <c r="H176" s="40">
        <v>1</v>
      </c>
      <c r="I176" s="27">
        <v>10</v>
      </c>
      <c r="J176" s="27">
        <f>Tableau145[[#This Row],[Quantité annuelle indicative (non contractuelle), exprimée en unité de conditionnement ]]*Tableau145[[#This Row],[Conditionnement préféré par l''université, exprimé en unité de mesure]]</f>
        <v>10</v>
      </c>
      <c r="K176" s="19"/>
      <c r="L176" s="83"/>
      <c r="M176" s="18"/>
      <c r="N176" s="20"/>
      <c r="O176" s="20"/>
      <c r="P176" s="21" t="e">
        <f>Tableau145[[#This Row],[Prix TTC 
du conditionnement]]/Tableau145[[#This Row],[Conditionnement proposé par le candidat, exprimé en unité de mesure]]</f>
        <v>#DIV/0!</v>
      </c>
      <c r="Q176" s="20" t="e">
        <f>Tableau145[[#This Row],[Prix TTC 
de l''unité de mesure]]*Tableau145[[#This Row],[Quantité annuelle indicative (non contractuelle), exprimée en unité de mesure]]</f>
        <v>#DIV/0!</v>
      </c>
      <c r="R176" s="22"/>
    </row>
    <row r="177" spans="1:18" ht="24" customHeight="1" x14ac:dyDescent="0.25">
      <c r="A177" s="22"/>
      <c r="B177" s="22"/>
      <c r="C177" s="22"/>
      <c r="D177" s="26" t="s">
        <v>340</v>
      </c>
      <c r="E177" s="37" t="s">
        <v>187</v>
      </c>
      <c r="F177" s="26" t="s">
        <v>60</v>
      </c>
      <c r="G177" s="26" t="s">
        <v>24</v>
      </c>
      <c r="H177" s="40">
        <v>1</v>
      </c>
      <c r="I177" s="27">
        <v>10</v>
      </c>
      <c r="J177" s="27">
        <f>Tableau145[[#This Row],[Quantité annuelle indicative (non contractuelle), exprimée en unité de conditionnement ]]*Tableau145[[#This Row],[Conditionnement préféré par l''université, exprimé en unité de mesure]]</f>
        <v>10</v>
      </c>
      <c r="K177" s="19"/>
      <c r="L177" s="83"/>
      <c r="M177" s="18"/>
      <c r="N177" s="20"/>
      <c r="O177" s="20"/>
      <c r="P177" s="21" t="e">
        <f>Tableau145[[#This Row],[Prix TTC 
du conditionnement]]/Tableau145[[#This Row],[Conditionnement proposé par le candidat, exprimé en unité de mesure]]</f>
        <v>#DIV/0!</v>
      </c>
      <c r="Q177" s="20" t="e">
        <f>Tableau145[[#This Row],[Prix TTC 
de l''unité de mesure]]*Tableau145[[#This Row],[Quantité annuelle indicative (non contractuelle), exprimée en unité de mesure]]</f>
        <v>#DIV/0!</v>
      </c>
      <c r="R177" s="22"/>
    </row>
    <row r="178" spans="1:18" ht="24" customHeight="1" x14ac:dyDescent="0.25">
      <c r="A178" s="22"/>
      <c r="B178" s="22"/>
      <c r="C178" s="22"/>
      <c r="D178" s="26" t="s">
        <v>341</v>
      </c>
      <c r="E178" s="37" t="s">
        <v>188</v>
      </c>
      <c r="F178" s="26" t="s">
        <v>60</v>
      </c>
      <c r="G178" s="26" t="s">
        <v>24</v>
      </c>
      <c r="H178" s="40">
        <v>1</v>
      </c>
      <c r="I178" s="27">
        <v>10</v>
      </c>
      <c r="J178" s="27">
        <f>Tableau145[[#This Row],[Quantité annuelle indicative (non contractuelle), exprimée en unité de conditionnement ]]*Tableau145[[#This Row],[Conditionnement préféré par l''université, exprimé en unité de mesure]]</f>
        <v>10</v>
      </c>
      <c r="K178" s="19"/>
      <c r="L178" s="83"/>
      <c r="M178" s="18"/>
      <c r="N178" s="20"/>
      <c r="O178" s="20"/>
      <c r="P178" s="21" t="e">
        <f>Tableau145[[#This Row],[Prix TTC 
du conditionnement]]/Tableau145[[#This Row],[Conditionnement proposé par le candidat, exprimé en unité de mesure]]</f>
        <v>#DIV/0!</v>
      </c>
      <c r="Q178" s="20" t="e">
        <f>Tableau145[[#This Row],[Prix TTC 
de l''unité de mesure]]*Tableau145[[#This Row],[Quantité annuelle indicative (non contractuelle), exprimée en unité de mesure]]</f>
        <v>#DIV/0!</v>
      </c>
      <c r="R178" s="22"/>
    </row>
    <row r="179" spans="1:18" ht="24" customHeight="1" x14ac:dyDescent="0.25">
      <c r="A179" s="22"/>
      <c r="B179" s="22"/>
      <c r="C179" s="22"/>
      <c r="D179" s="26" t="s">
        <v>342</v>
      </c>
      <c r="E179" s="37" t="s">
        <v>189</v>
      </c>
      <c r="F179" s="26" t="s">
        <v>60</v>
      </c>
      <c r="G179" s="26" t="s">
        <v>24</v>
      </c>
      <c r="H179" s="40">
        <v>1</v>
      </c>
      <c r="I179" s="27">
        <v>10</v>
      </c>
      <c r="J179" s="27">
        <f>Tableau145[[#This Row],[Quantité annuelle indicative (non contractuelle), exprimée en unité de conditionnement ]]*Tableau145[[#This Row],[Conditionnement préféré par l''université, exprimé en unité de mesure]]</f>
        <v>10</v>
      </c>
      <c r="K179" s="19"/>
      <c r="L179" s="83"/>
      <c r="M179" s="18"/>
      <c r="N179" s="20"/>
      <c r="O179" s="20"/>
      <c r="P179" s="21" t="e">
        <f>Tableau145[[#This Row],[Prix TTC 
du conditionnement]]/Tableau145[[#This Row],[Conditionnement proposé par le candidat, exprimé en unité de mesure]]</f>
        <v>#DIV/0!</v>
      </c>
      <c r="Q179" s="20" t="e">
        <f>Tableau145[[#This Row],[Prix TTC 
de l''unité de mesure]]*Tableau145[[#This Row],[Quantité annuelle indicative (non contractuelle), exprimée en unité de mesure]]</f>
        <v>#DIV/0!</v>
      </c>
      <c r="R179" s="22"/>
    </row>
    <row r="180" spans="1:18" ht="24" customHeight="1" x14ac:dyDescent="0.25">
      <c r="A180" s="22"/>
      <c r="B180" s="22"/>
      <c r="C180" s="22"/>
      <c r="D180" s="26" t="s">
        <v>343</v>
      </c>
      <c r="E180" s="37" t="s">
        <v>174</v>
      </c>
      <c r="F180" s="26" t="s">
        <v>60</v>
      </c>
      <c r="G180" s="26" t="s">
        <v>24</v>
      </c>
      <c r="H180" s="27">
        <v>100</v>
      </c>
      <c r="I180" s="27">
        <v>10</v>
      </c>
      <c r="J180" s="27">
        <f>Tableau145[[#This Row],[Quantité annuelle indicative (non contractuelle), exprimée en unité de conditionnement ]]*Tableau145[[#This Row],[Conditionnement préféré par l''université, exprimé en unité de mesure]]</f>
        <v>1000</v>
      </c>
      <c r="K180" s="19"/>
      <c r="L180" s="26" t="str">
        <f>CONCATENATE("MIN : ",ROUND(Tableau145[[#This Row],[Conditionnement préféré par l''université, exprimé en unité de mesure]]/3,2)," - ","MAX : ",ROUND(Tableau145[[#This Row],[Conditionnement préféré par l''université, exprimé en unité de mesure]]*3,2))</f>
        <v>MIN : 33,33 - MAX : 300</v>
      </c>
      <c r="M180" s="18"/>
      <c r="N180" s="20"/>
      <c r="O180" s="20"/>
      <c r="P180" s="21" t="e">
        <f>Tableau145[[#This Row],[Prix TTC 
du conditionnement]]/Tableau145[[#This Row],[Conditionnement proposé par le candidat, exprimé en unité de mesure]]</f>
        <v>#DIV/0!</v>
      </c>
      <c r="Q180" s="20" t="e">
        <f>Tableau145[[#This Row],[Prix TTC 
de l''unité de mesure]]*Tableau145[[#This Row],[Quantité annuelle indicative (non contractuelle), exprimée en unité de mesure]]</f>
        <v>#DIV/0!</v>
      </c>
      <c r="R180" s="22"/>
    </row>
    <row r="181" spans="1:18" ht="24" customHeight="1" x14ac:dyDescent="0.25">
      <c r="A181" s="22"/>
      <c r="B181" s="22"/>
      <c r="C181" s="22"/>
      <c r="D181" s="26" t="s">
        <v>344</v>
      </c>
      <c r="E181" s="37" t="s">
        <v>175</v>
      </c>
      <c r="F181" s="26" t="s">
        <v>60</v>
      </c>
      <c r="G181" s="26" t="s">
        <v>24</v>
      </c>
      <c r="H181" s="27">
        <v>100</v>
      </c>
      <c r="I181" s="27">
        <v>10</v>
      </c>
      <c r="J181" s="27">
        <f>Tableau145[[#This Row],[Quantité annuelle indicative (non contractuelle), exprimée en unité de conditionnement ]]*Tableau145[[#This Row],[Conditionnement préféré par l''université, exprimé en unité de mesure]]</f>
        <v>1000</v>
      </c>
      <c r="K181" s="19"/>
      <c r="L181" s="26" t="str">
        <f>CONCATENATE("MIN : ",ROUND(Tableau145[[#This Row],[Conditionnement préféré par l''université, exprimé en unité de mesure]]/3,2)," - ","MAX : ",ROUND(Tableau145[[#This Row],[Conditionnement préféré par l''université, exprimé en unité de mesure]]*3,2))</f>
        <v>MIN : 33,33 - MAX : 300</v>
      </c>
      <c r="M181" s="18"/>
      <c r="N181" s="20"/>
      <c r="O181" s="20"/>
      <c r="P181" s="21" t="e">
        <f>Tableau145[[#This Row],[Prix TTC 
du conditionnement]]/Tableau145[[#This Row],[Conditionnement proposé par le candidat, exprimé en unité de mesure]]</f>
        <v>#DIV/0!</v>
      </c>
      <c r="Q181" s="20" t="e">
        <f>Tableau145[[#This Row],[Prix TTC 
de l''unité de mesure]]*Tableau145[[#This Row],[Quantité annuelle indicative (non contractuelle), exprimée en unité de mesure]]</f>
        <v>#DIV/0!</v>
      </c>
      <c r="R181" s="22"/>
    </row>
    <row r="182" spans="1:18" ht="24" customHeight="1" x14ac:dyDescent="0.25">
      <c r="A182" s="22"/>
      <c r="B182" s="22"/>
      <c r="C182" s="22"/>
      <c r="D182" s="26" t="s">
        <v>345</v>
      </c>
      <c r="E182" s="37" t="s">
        <v>176</v>
      </c>
      <c r="F182" s="26" t="s">
        <v>60</v>
      </c>
      <c r="G182" s="26" t="s">
        <v>24</v>
      </c>
      <c r="H182" s="27">
        <v>100</v>
      </c>
      <c r="I182" s="27">
        <v>10</v>
      </c>
      <c r="J182" s="27">
        <f>Tableau145[[#This Row],[Quantité annuelle indicative (non contractuelle), exprimée en unité de conditionnement ]]*Tableau145[[#This Row],[Conditionnement préféré par l''université, exprimé en unité de mesure]]</f>
        <v>1000</v>
      </c>
      <c r="K182" s="19"/>
      <c r="L182" s="26" t="str">
        <f>CONCATENATE("MIN : ",ROUND(Tableau145[[#This Row],[Conditionnement préféré par l''université, exprimé en unité de mesure]]/3,2)," - ","MAX : ",ROUND(Tableau145[[#This Row],[Conditionnement préféré par l''université, exprimé en unité de mesure]]*3,2))</f>
        <v>MIN : 33,33 - MAX : 300</v>
      </c>
      <c r="M182" s="18"/>
      <c r="N182" s="20"/>
      <c r="O182" s="20"/>
      <c r="P182" s="21" t="e">
        <f>Tableau145[[#This Row],[Prix TTC 
du conditionnement]]/Tableau145[[#This Row],[Conditionnement proposé par le candidat, exprimé en unité de mesure]]</f>
        <v>#DIV/0!</v>
      </c>
      <c r="Q182" s="20" t="e">
        <f>Tableau145[[#This Row],[Prix TTC 
de l''unité de mesure]]*Tableau145[[#This Row],[Quantité annuelle indicative (non contractuelle), exprimée en unité de mesure]]</f>
        <v>#DIV/0!</v>
      </c>
      <c r="R182" s="22"/>
    </row>
    <row r="183" spans="1:18" ht="24" customHeight="1" thickBot="1" x14ac:dyDescent="0.3">
      <c r="A183" s="22"/>
      <c r="B183" s="22"/>
      <c r="C183" s="22"/>
      <c r="D183" s="24"/>
      <c r="E183" s="32"/>
      <c r="F183" s="24"/>
      <c r="G183" s="24"/>
      <c r="H183" s="42"/>
      <c r="I183" s="24"/>
      <c r="J183" s="24"/>
      <c r="K183" s="24"/>
      <c r="L183" s="24"/>
      <c r="M183" s="24"/>
      <c r="N183" s="24"/>
      <c r="O183" s="24"/>
      <c r="P183" s="24"/>
      <c r="Q183" s="24"/>
    </row>
    <row r="184" spans="1:18" ht="39.950000000000003" customHeight="1" thickBot="1" x14ac:dyDescent="0.3">
      <c r="A184" s="22"/>
      <c r="B184" s="22"/>
      <c r="C184" s="28"/>
      <c r="D184" s="51" t="s">
        <v>32</v>
      </c>
      <c r="E184" s="52"/>
      <c r="F184" s="52"/>
      <c r="G184" s="52"/>
      <c r="H184" s="52"/>
      <c r="I184" s="52"/>
      <c r="J184" s="52"/>
      <c r="K184" s="52"/>
      <c r="L184" s="52"/>
      <c r="M184" s="52"/>
      <c r="N184" s="52"/>
      <c r="O184" s="53"/>
      <c r="P184" s="54"/>
      <c r="Q184" s="55"/>
    </row>
    <row r="185" spans="1:18" ht="24" customHeight="1" thickBot="1" x14ac:dyDescent="0.3">
      <c r="A185" s="22"/>
      <c r="B185" s="22"/>
      <c r="C185" s="22"/>
      <c r="D185" s="25"/>
      <c r="E185" s="33"/>
      <c r="F185" s="25"/>
      <c r="G185" s="25"/>
      <c r="H185" s="43"/>
      <c r="I185" s="25"/>
      <c r="J185" s="25"/>
      <c r="K185" s="25"/>
      <c r="L185" s="25"/>
      <c r="M185" s="25"/>
      <c r="N185" s="25"/>
      <c r="P185" s="30"/>
      <c r="Q185" s="30"/>
    </row>
    <row r="186" spans="1:18" ht="39.950000000000003" customHeight="1" thickBot="1" x14ac:dyDescent="0.3">
      <c r="A186" s="22"/>
      <c r="B186" s="22"/>
      <c r="C186" s="22"/>
      <c r="D186" s="25"/>
      <c r="E186" s="33"/>
      <c r="F186" s="25"/>
      <c r="G186" s="25"/>
      <c r="H186" s="43"/>
      <c r="I186" s="25"/>
      <c r="J186" s="25"/>
      <c r="K186" s="25"/>
      <c r="L186" s="25"/>
      <c r="M186" s="25"/>
      <c r="N186" s="25"/>
      <c r="P186" s="85" t="s">
        <v>21</v>
      </c>
      <c r="Q186" s="86"/>
    </row>
    <row r="187" spans="1:18" ht="39.950000000000003" customHeight="1" thickBot="1" x14ac:dyDescent="0.3">
      <c r="A187" s="22"/>
      <c r="B187" s="22"/>
      <c r="C187" s="22"/>
      <c r="D187" s="25"/>
      <c r="E187" s="33"/>
      <c r="F187" s="25"/>
      <c r="G187" s="25"/>
      <c r="H187" s="43"/>
      <c r="I187" s="25"/>
      <c r="J187" s="25"/>
      <c r="K187" s="25"/>
      <c r="L187" s="25"/>
      <c r="M187" s="25"/>
      <c r="N187" s="25"/>
      <c r="P187" s="87" t="e">
        <f>SUM(Q19:Q123,Q128:Q153,Q158:Q182)</f>
        <v>#DIV/0!</v>
      </c>
      <c r="Q187" s="88"/>
    </row>
    <row r="188" spans="1:18" ht="24" customHeight="1" x14ac:dyDescent="0.25">
      <c r="A188" s="22"/>
      <c r="B188" s="22"/>
      <c r="C188" s="22"/>
      <c r="D188" s="28"/>
      <c r="E188" s="38"/>
      <c r="F188" s="28"/>
      <c r="G188" s="28"/>
      <c r="H188" s="45"/>
      <c r="I188" s="28"/>
      <c r="J188" s="28"/>
      <c r="K188" s="28"/>
      <c r="L188" s="28"/>
      <c r="M188" s="28"/>
      <c r="N188" s="28"/>
      <c r="O188" s="28"/>
      <c r="P188" s="84"/>
      <c r="Q188" s="84"/>
    </row>
    <row r="189" spans="1:18" ht="24" customHeight="1" x14ac:dyDescent="0.25">
      <c r="A189" s="22"/>
      <c r="B189" s="22"/>
      <c r="C189" s="22"/>
      <c r="Q189" s="28"/>
    </row>
    <row r="190" spans="1:18" ht="24" customHeight="1" x14ac:dyDescent="0.25">
      <c r="A190" s="22"/>
      <c r="B190" s="22"/>
      <c r="C190" s="22"/>
      <c r="Q190" s="28"/>
    </row>
    <row r="191" spans="1:18" ht="24" customHeight="1" x14ac:dyDescent="0.25">
      <c r="A191" s="22"/>
      <c r="B191" s="22"/>
      <c r="C191" s="22"/>
      <c r="Q191" s="28"/>
    </row>
    <row r="192" spans="1:18" ht="24" customHeight="1" x14ac:dyDescent="0.25">
      <c r="A192" s="22"/>
      <c r="B192" s="22"/>
      <c r="C192" s="22"/>
      <c r="Q192" s="28"/>
    </row>
    <row r="193" spans="1:17" ht="24" customHeight="1" x14ac:dyDescent="0.25">
      <c r="A193" s="28"/>
      <c r="B193" s="28"/>
      <c r="C193" s="28"/>
      <c r="Q193" s="28"/>
    </row>
  </sheetData>
  <mergeCells count="21">
    <mergeCell ref="D125:O125"/>
    <mergeCell ref="P125:Q125"/>
    <mergeCell ref="D10:Q10"/>
    <mergeCell ref="D8:Q8"/>
    <mergeCell ref="D7:Q7"/>
    <mergeCell ref="K14:O14"/>
    <mergeCell ref="P14:Q14"/>
    <mergeCell ref="B17:B18"/>
    <mergeCell ref="D14:J14"/>
    <mergeCell ref="F12:H12"/>
    <mergeCell ref="D12:E12"/>
    <mergeCell ref="D5:Q5"/>
    <mergeCell ref="D4:Q4"/>
    <mergeCell ref="D3:Q3"/>
    <mergeCell ref="D2:Q2"/>
    <mergeCell ref="P187:Q187"/>
    <mergeCell ref="P186:Q186"/>
    <mergeCell ref="P184:Q184"/>
    <mergeCell ref="D184:O184"/>
    <mergeCell ref="D155:O155"/>
    <mergeCell ref="P155:Q155"/>
  </mergeCells>
  <conditionalFormatting sqref="J17:J123 J128:J153">
    <cfRule type="cellIs" dxfId="9" priority="16" operator="equal">
      <formula>0</formula>
    </cfRule>
  </conditionalFormatting>
  <conditionalFormatting sqref="P17:Q123 P128:Q153 P187">
    <cfRule type="containsErrors" dxfId="8" priority="15">
      <formula>ISERROR(P17)</formula>
    </cfRule>
  </conditionalFormatting>
  <conditionalFormatting sqref="J158:J182">
    <cfRule type="cellIs" dxfId="7" priority="11" operator="equal">
      <formula>0</formula>
    </cfRule>
  </conditionalFormatting>
  <conditionalFormatting sqref="P158:Q182">
    <cfRule type="containsErrors" dxfId="6" priority="10">
      <formula>ISERROR(P158)</formula>
    </cfRule>
  </conditionalFormatting>
  <conditionalFormatting sqref="F1 F124 F183 H158:H182 F12:F19 F185:F1048576 F156:F157 F126:F154 F6">
    <cfRule type="containsText" dxfId="5" priority="7" operator="containsText" text="N/C">
      <formula>NOT(ISERROR(SEARCH("N/C",F1)))</formula>
    </cfRule>
  </conditionalFormatting>
  <conditionalFormatting sqref="F20:F123">
    <cfRule type="containsText" dxfId="4" priority="5" operator="containsText" text="N/C">
      <formula>NOT(ISERROR(SEARCH("N/C",F20)))</formula>
    </cfRule>
  </conditionalFormatting>
  <conditionalFormatting sqref="F158:F182">
    <cfRule type="containsText" dxfId="3" priority="4" operator="containsText" text="N/C">
      <formula>NOT(ISERROR(SEARCH("N/C",F158)))</formula>
    </cfRule>
  </conditionalFormatting>
  <conditionalFormatting sqref="F9 F11">
    <cfRule type="containsText" dxfId="2" priority="3" operator="containsText" text="N/C">
      <formula>NOT(ISERROR(SEARCH("N/C",F9)))</formula>
    </cfRule>
  </conditionalFormatting>
  <conditionalFormatting sqref="M19:M123 M180:M182">
    <cfRule type="expression" dxfId="1" priority="1">
      <formula>$M19&lt;$H19/3</formula>
    </cfRule>
    <cfRule type="expression" dxfId="0" priority="2">
      <formula>$M19&gt;$H19*3</formula>
    </cfRule>
  </conditionalFormatting>
  <pageMargins left="0.25" right="0.25" top="0.75" bottom="0.75" header="0.3" footer="0.3"/>
  <pageSetup paperSize="9" scale="36" fitToHeight="0" orientation="landscape" r:id="rId1"/>
  <drawing r:id="rId2"/>
  <tableParts count="3"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25B03 - BPU LOT 3</vt:lpstr>
    </vt:vector>
  </TitlesOfParts>
  <Company>Université de Lorraine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Franck Jolly</dc:creator>
  <cp:lastModifiedBy>Franck Jolly</cp:lastModifiedBy>
  <cp:lastPrinted>2019-09-11T12:40:55Z</cp:lastPrinted>
  <dcterms:created xsi:type="dcterms:W3CDTF">2019-09-11T09:57:33Z</dcterms:created>
  <dcterms:modified xsi:type="dcterms:W3CDTF">2025-06-20T16:39:47Z</dcterms:modified>
</cp:coreProperties>
</file>